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6" windowHeight="7836" activeTab="2"/>
  </bookViews>
  <sheets>
    <sheet name="8 средства по кодам" sheetId="13" r:id="rId1"/>
    <sheet name="9 средства бюджет" sheetId="12" r:id="rId2"/>
    <sheet name="7 показатели" sheetId="14" r:id="rId3"/>
  </sheets>
  <definedNames>
    <definedName name="_xlnm.Print_Area" localSheetId="2">'7 показатели'!$A$1:$M$38</definedName>
    <definedName name="_xlnm.Print_Area" localSheetId="1">'9 средства бюджет'!$A$1:$L$23</definedName>
  </definedNames>
  <calcPr calcId="125725"/>
</workbook>
</file>

<file path=xl/calcChain.xml><?xml version="1.0" encoding="utf-8"?>
<calcChain xmlns="http://schemas.openxmlformats.org/spreadsheetml/2006/main">
  <c r="L13" i="13"/>
  <c r="E18" i="12" l="1"/>
  <c r="D18"/>
  <c r="E17"/>
  <c r="D17"/>
  <c r="I30" i="13"/>
  <c r="H30"/>
  <c r="I13"/>
  <c r="H13"/>
  <c r="H31"/>
  <c r="K13"/>
  <c r="M13"/>
  <c r="N13"/>
  <c r="O13"/>
  <c r="J13"/>
  <c r="J9" s="1"/>
  <c r="G17" i="12"/>
  <c r="H17"/>
  <c r="I17"/>
  <c r="J17"/>
  <c r="K17"/>
  <c r="G18"/>
  <c r="H18"/>
  <c r="I18"/>
  <c r="J18"/>
  <c r="K18"/>
  <c r="F18"/>
  <c r="F17"/>
  <c r="O11" i="13"/>
  <c r="K11"/>
  <c r="L11"/>
  <c r="M11"/>
  <c r="N11"/>
  <c r="J11"/>
  <c r="E14" i="12" l="1"/>
  <c r="F14"/>
  <c r="G14"/>
  <c r="H14"/>
  <c r="I14"/>
  <c r="J14"/>
  <c r="K14"/>
  <c r="D14"/>
  <c r="I11" i="13" l="1"/>
  <c r="I12"/>
  <c r="J12"/>
  <c r="K12"/>
  <c r="L12"/>
  <c r="M12"/>
  <c r="N12"/>
  <c r="O12"/>
  <c r="H12"/>
  <c r="H11"/>
  <c r="E8" i="12" l="1"/>
  <c r="D8"/>
  <c r="G8"/>
  <c r="H8"/>
  <c r="I8"/>
  <c r="J8"/>
  <c r="K8"/>
  <c r="F8"/>
  <c r="I9" i="13"/>
  <c r="H9"/>
  <c r="K9" l="1"/>
  <c r="L9"/>
  <c r="M9"/>
  <c r="N9"/>
  <c r="O9"/>
</calcChain>
</file>

<file path=xl/sharedStrings.xml><?xml version="1.0" encoding="utf-8"?>
<sst xmlns="http://schemas.openxmlformats.org/spreadsheetml/2006/main" count="257" uniqueCount="129">
  <si>
    <t>Плановый период</t>
  </si>
  <si>
    <t>план</t>
  </si>
  <si>
    <t>факт</t>
  </si>
  <si>
    <t>1-ый год</t>
  </si>
  <si>
    <t>2-ой год</t>
  </si>
  <si>
    <t>тыс. рублей</t>
  </si>
  <si>
    <t>федеральный бюджет</t>
  </si>
  <si>
    <t>январь - июнь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</si>
  <si>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</si>
  <si>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</si>
  <si>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</si>
  <si>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</si>
  <si>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</si>
  <si>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</si>
  <si>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</si>
  <si>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</si>
  <si>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</si>
  <si>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</si>
  <si>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</si>
  <si>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</si>
  <si>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</si>
  <si>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</si>
  <si>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Примечание</t>
  </si>
  <si>
    <t xml:space="preserve">Примечание </t>
  </si>
  <si>
    <t>Источники финансирования</t>
  </si>
  <si>
    <t>Наименование  программы, подпрограммы</t>
  </si>
  <si>
    <t>Наименовние ГРБС</t>
  </si>
  <si>
    <t>в том числе по ГРБС:</t>
  </si>
  <si>
    <t>Статус (муниципальная программа, подпрограмма)</t>
  </si>
  <si>
    <t>Наименование муниципальной программы, подпрограммы муниципальной программы</t>
  </si>
  <si>
    <t>к Порядку принятия решений о разработке муниципальных программ Шушенского района, их формировании и реализации</t>
  </si>
  <si>
    <t>районный бюджет</t>
  </si>
  <si>
    <t>бюджеты поселений</t>
  </si>
  <si>
    <t xml:space="preserve">Информация об использовании бюджетных ассигнований районного бюджета и иных средств на реализацию районной муниципальной программы </t>
  </si>
  <si>
    <t>Информация об использовании бюджетных ассигнований районного бюджета и иных средств на реализацию мероприятий муниципальной программы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</si>
  <si>
    <t>611</t>
  </si>
  <si>
    <t>612</t>
  </si>
  <si>
    <t>009</t>
  </si>
  <si>
    <t>0709</t>
  </si>
  <si>
    <t>0610091580</t>
  </si>
  <si>
    <t>1102</t>
  </si>
  <si>
    <t>0610090610</t>
  </si>
  <si>
    <t>621</t>
  </si>
  <si>
    <t>0610092350</t>
  </si>
  <si>
    <t>0610092670</t>
  </si>
  <si>
    <t>06100S4180</t>
  </si>
  <si>
    <t>622</t>
  </si>
  <si>
    <t>06100S4370</t>
  </si>
  <si>
    <t>06100S6500</t>
  </si>
  <si>
    <t>06100S6540</t>
  </si>
  <si>
    <t>1103</t>
  </si>
  <si>
    <t>0610091870</t>
  </si>
  <si>
    <t>0610091010</t>
  </si>
  <si>
    <t>0707</t>
  </si>
  <si>
    <t>1101</t>
  </si>
  <si>
    <t>0610010340</t>
  </si>
  <si>
    <t>0610092480</t>
  </si>
  <si>
    <t xml:space="preserve">Муниципальная программа </t>
  </si>
  <si>
    <t>"Развитие физической культуры и спорта Шушенского района"</t>
  </si>
  <si>
    <t>078</t>
  </si>
  <si>
    <t>06100S8450</t>
  </si>
  <si>
    <t xml:space="preserve"> "Развитие массовой физической культуры и спорта" </t>
  </si>
  <si>
    <t xml:space="preserve">подпрограмма </t>
  </si>
  <si>
    <t xml:space="preserve">Муниципальная программа  </t>
  </si>
  <si>
    <t>Развитие физической культуры и спорта Шушенского района</t>
  </si>
  <si>
    <t>подпрограмма</t>
  </si>
  <si>
    <t xml:space="preserve">Исполнитель:  </t>
  </si>
  <si>
    <t xml:space="preserve">тел. </t>
  </si>
  <si>
    <t>2023 (отчетный год)</t>
  </si>
  <si>
    <t>2024 (текущий год)</t>
  </si>
  <si>
    <t>0610010320</t>
  </si>
  <si>
    <t>06100S6501</t>
  </si>
  <si>
    <t>0610078480</t>
  </si>
  <si>
    <t>540</t>
  </si>
  <si>
    <t>Директор  МАУ "ФСЦ им И.С. Ярыгина"</t>
  </si>
  <si>
    <t>А.А. Гирин</t>
  </si>
  <si>
    <t>Н.А. Худякова</t>
  </si>
  <si>
    <t>8(39139)35780</t>
  </si>
  <si>
    <t>Приложение № 7</t>
  </si>
  <si>
    <t>Цель, задачи, показатели результативности</t>
  </si>
  <si>
    <t>Весовой критерий</t>
  </si>
  <si>
    <t>Информация о целевых показателях и показателях результативности муниципальной программы поселка Шушенское</t>
  </si>
  <si>
    <t>№ п/п</t>
  </si>
  <si>
    <t>Ед. измере-ния</t>
  </si>
  <si>
    <t>Отчетный период (предшествующий год)</t>
  </si>
  <si>
    <t>Текущий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</si>
  <si>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</si>
  <si>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Целевой показатель 1</t>
  </si>
  <si>
    <t>…</t>
  </si>
  <si>
    <t>Целевой показатель n</t>
  </si>
  <si>
    <t>подпрограмма 1.1.</t>
  </si>
  <si>
    <t>показатели</t>
  </si>
  <si>
    <t>и т.д. по целям и задачам</t>
  </si>
  <si>
    <t>Цель1- Организация занятий граждан физической культурой и спортом, проведение спортивных мероприятий</t>
  </si>
  <si>
    <t>1.1</t>
  </si>
  <si>
    <t>Доля граждан Шушенского района, систематически занимающихся физической культурой и спортом, в общей численности населения района</t>
  </si>
  <si>
    <t>%</t>
  </si>
  <si>
    <t>1.2</t>
  </si>
  <si>
    <t>1.3</t>
  </si>
  <si>
    <t>Количество официальных физкультурных мероприятий и  спортивных соревнований, проводимых на территории Шушенского района, согласно календарному плану физкультурно-спортивных мероприятий Шушенского района</t>
  </si>
  <si>
    <t>шт</t>
  </si>
  <si>
    <t>Проведение тестирования выполнения нормативов испытаний (тестов) комплекса ГТО</t>
  </si>
  <si>
    <t>Задача 1. Обеспечение развития массовой физической культуры на территории Шушенского района</t>
  </si>
  <si>
    <t xml:space="preserve">1.4 </t>
  </si>
  <si>
    <t>Увеличение численности лиц, систематически занимающихся физической культурой и спортом</t>
  </si>
  <si>
    <t>чел.</t>
  </si>
  <si>
    <t>1.5</t>
  </si>
  <si>
    <t>Увеличение количества участников физкультурно- спортивных мероприятий, проводимых на территории района</t>
  </si>
  <si>
    <t>1.6</t>
  </si>
  <si>
    <t>Доля граждан, выполнивших нормативы Всероссийского физкультурно-спортивного комплекса "Готов к труду и обороне" (ГТО) в общей численности населения, принявшего участие в выполнении нормативов ВФСК (ГТО)</t>
  </si>
  <si>
    <t>Информация о целевых показателях и показателях результативности муниципальной программы "Развитие физической культуры и спорта Шушенского района"</t>
  </si>
  <si>
    <t>"Развитие массовой физической культуры и спрота"</t>
  </si>
  <si>
    <t>Цель подпрограммы</t>
  </si>
  <si>
    <t>Обеспечение развития массовой физической культуры на территории района</t>
  </si>
  <si>
    <t>Задача</t>
  </si>
  <si>
    <t xml:space="preserve">Развитие потребности всех категорий населения района к здоровому образу жизни и регулярным занятиям физической культурой и спортом посредством проведения, участия в организации официальных физультурных, спортивных мероприятий на территории Шушенского района </t>
  </si>
  <si>
    <t>Численность лиц, систематически занимающихся физической культурой и спортом</t>
  </si>
  <si>
    <t xml:space="preserve">Количество официальных физкультурных мероприятий и  спортивных соревнований, проводимых на территории Шушенского района, </t>
  </si>
  <si>
    <t>Количество участников физкультурно-спортивных мероприятий, проводимых на территории района</t>
  </si>
  <si>
    <t>шт.</t>
  </si>
  <si>
    <t>Задача 2. Обеспечение занятий детей физической культурой и спортом в учреждениях физкультурно-спортивной направленности, обеспечение предоставления занятиями адаптивной физической культурой лицам с ограниченными возможностями здоровья</t>
  </si>
  <si>
    <t>2.3</t>
  </si>
  <si>
    <t>Увеличение численности занимающихся в учреждениях физкультурно-спортивной направленности</t>
  </si>
  <si>
    <t>2.4</t>
  </si>
  <si>
    <t>Увеличение численности лиц с ограниченными возможностями здоровья и инвалидов, систематически занимающихся физической культурой и спортом</t>
  </si>
  <si>
    <t>Задача 3. Подготовка перспективных спортсменов для комплектования сборных команд Шушенского района по видам спорта</t>
  </si>
  <si>
    <t>3.2</t>
  </si>
  <si>
    <t>Увеличение численности сборных команд района по видам спорта, участников финалов зимних (летних) спортивных игр среди муниципальных районов красноярского края "Сельская зима Красноярья", "Сельская нива Красноярья"</t>
  </si>
  <si>
    <t>Данные по отчету 3 АФК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</si>
</sst>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0"/>
      <name val="Arial Cyr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4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/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2" fillId="0" borderId="15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49" fontId="2" fillId="0" borderId="14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47"/>
  <sheetViews>
    <sheetView topLeftCell="A3" zoomScale="80" zoomScaleNormal="80" zoomScaleSheetLayoutView="80" workbookViewId="0">
      <selection activeCell="L9" sqref="L9"/>
    </sheetView>
  </sheetViews>
  <sheetFormatPr defaultColWidth="8.88671875" defaultRowHeight="15"/>
  <cols>
    <col min="1" max="1" width="17.88671875" style="1" customWidth="1"/>
    <col min="2" max="2" width="18.6640625" style="1" customWidth="1"/>
    <col min="3" max="3" width="26.33203125" style="1" customWidth="1"/>
    <col min="4" max="5" width="7.6640625" style="1" customWidth="1"/>
    <col min="6" max="6" width="10.6640625" style="1" customWidth="1"/>
    <col min="7" max="7" width="6.44140625" style="1" customWidth="1"/>
    <col min="8" max="8" width="11" style="1" customWidth="1"/>
    <col min="9" max="9" width="14" style="1" customWidth="1"/>
    <col min="10" max="10" width="10.88671875" style="1" customWidth="1"/>
    <col min="11" max="11" width="15.5546875" style="1" customWidth="1"/>
    <col min="12" max="12" width="10.6640625" style="1" customWidth="1"/>
    <col min="13" max="13" width="14.6640625" style="1" customWidth="1"/>
    <col min="14" max="14" width="13.33203125" style="1" customWidth="1"/>
    <col min="15" max="15" width="13.44140625" style="1" customWidth="1"/>
    <col min="16" max="16" width="12.109375" style="1" customWidth="1"/>
    <col min="17" max="17" width="14.5546875" style="1" customWidth="1"/>
    <col min="18" max="18" width="15.6640625" style="1" customWidth="1"/>
    <col min="19" max="19" width="15" style="1" customWidth="1"/>
    <col min="20" max="20" width="16.6640625" style="1" customWidth="1"/>
    <col min="21" max="16384" width="8.88671875" style="1"/>
  </cols>
  <sheetData>
    <row r="1" spans="1:16" ht="15.6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3" t="s">
        <v>20</v>
      </c>
      <c r="M1" s="53"/>
      <c r="N1" s="53"/>
      <c r="O1" s="53"/>
      <c r="P1" s="53"/>
    </row>
    <row r="2" spans="1:16" ht="4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3" t="s">
        <v>30</v>
      </c>
      <c r="M2" s="53"/>
      <c r="N2" s="53"/>
      <c r="O2" s="53"/>
      <c r="P2" s="53"/>
    </row>
    <row r="3" spans="1:16" ht="38.4" customHeight="1">
      <c r="A3" s="54" t="s">
        <v>34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5.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 customHeight="1">
      <c r="A5" s="52" t="s">
        <v>28</v>
      </c>
      <c r="B5" s="52" t="s">
        <v>25</v>
      </c>
      <c r="C5" s="52" t="s">
        <v>26</v>
      </c>
      <c r="D5" s="52" t="s">
        <v>13</v>
      </c>
      <c r="E5" s="52"/>
      <c r="F5" s="52"/>
      <c r="G5" s="52"/>
      <c r="H5" s="55" t="s">
        <v>18</v>
      </c>
      <c r="I5" s="55"/>
      <c r="J5" s="55"/>
      <c r="K5" s="55"/>
      <c r="L5" s="55"/>
      <c r="M5" s="55"/>
      <c r="N5" s="55"/>
      <c r="O5" s="55"/>
      <c r="P5" s="52" t="s">
        <v>22</v>
      </c>
    </row>
    <row r="6" spans="1:16" ht="15.75" customHeight="1">
      <c r="A6" s="52"/>
      <c r="B6" s="52"/>
      <c r="C6" s="52"/>
      <c r="D6" s="52" t="s">
        <v>14</v>
      </c>
      <c r="E6" s="52" t="s">
        <v>19</v>
      </c>
      <c r="F6" s="52" t="s">
        <v>15</v>
      </c>
      <c r="G6" s="52" t="s">
        <v>16</v>
      </c>
      <c r="H6" s="56" t="s">
        <v>68</v>
      </c>
      <c r="I6" s="56"/>
      <c r="J6" s="52" t="s">
        <v>69</v>
      </c>
      <c r="K6" s="52"/>
      <c r="L6" s="52"/>
      <c r="M6" s="52"/>
      <c r="N6" s="52" t="s">
        <v>0</v>
      </c>
      <c r="O6" s="52"/>
      <c r="P6" s="52"/>
    </row>
    <row r="7" spans="1:16" ht="30" customHeight="1">
      <c r="A7" s="52"/>
      <c r="B7" s="52"/>
      <c r="C7" s="52"/>
      <c r="D7" s="52"/>
      <c r="E7" s="52"/>
      <c r="F7" s="52"/>
      <c r="G7" s="52"/>
      <c r="H7" s="56"/>
      <c r="I7" s="56"/>
      <c r="J7" s="52" t="s">
        <v>7</v>
      </c>
      <c r="K7" s="52"/>
      <c r="L7" s="52" t="s">
        <v>8</v>
      </c>
      <c r="M7" s="52"/>
      <c r="N7" s="52"/>
      <c r="O7" s="52"/>
      <c r="P7" s="52"/>
    </row>
    <row r="8" spans="1:16" ht="32.25" customHeight="1">
      <c r="A8" s="52"/>
      <c r="B8" s="52"/>
      <c r="C8" s="52"/>
      <c r="D8" s="52"/>
      <c r="E8" s="52"/>
      <c r="F8" s="52"/>
      <c r="G8" s="52"/>
      <c r="H8" s="20" t="s">
        <v>1</v>
      </c>
      <c r="I8" s="20" t="s">
        <v>2</v>
      </c>
      <c r="J8" s="20" t="s">
        <v>1</v>
      </c>
      <c r="K8" s="20" t="s">
        <v>2</v>
      </c>
      <c r="L8" s="20" t="s">
        <v>1</v>
      </c>
      <c r="M8" s="20" t="s">
        <v>2</v>
      </c>
      <c r="N8" s="20" t="s">
        <v>3</v>
      </c>
      <c r="O8" s="20" t="s">
        <v>4</v>
      </c>
      <c r="P8" s="52"/>
    </row>
    <row r="9" spans="1:16" ht="26.4" customHeight="1">
      <c r="A9" s="57" t="s">
        <v>57</v>
      </c>
      <c r="B9" s="57" t="s">
        <v>58</v>
      </c>
      <c r="C9" s="3" t="s">
        <v>17</v>
      </c>
      <c r="D9" s="7"/>
      <c r="E9" s="7"/>
      <c r="F9" s="7"/>
      <c r="G9" s="7"/>
      <c r="H9" s="8">
        <f>SUM(H13)</f>
        <v>46072.443999999996</v>
      </c>
      <c r="I9" s="8">
        <f>SUM(I13)</f>
        <v>46019.876000000004</v>
      </c>
      <c r="J9" s="8">
        <f>SUM(J13)</f>
        <v>54271.752999999997</v>
      </c>
      <c r="K9" s="8">
        <f t="shared" ref="K9:O9" si="0">SUM(K13)</f>
        <v>24371.874</v>
      </c>
      <c r="L9" s="8">
        <f t="shared" si="0"/>
        <v>58810.633999999998</v>
      </c>
      <c r="M9" s="8">
        <f t="shared" si="0"/>
        <v>58473.226999999992</v>
      </c>
      <c r="N9" s="8">
        <f t="shared" si="0"/>
        <v>44611.44000000001</v>
      </c>
      <c r="O9" s="8">
        <f t="shared" si="0"/>
        <v>44611.44000000001</v>
      </c>
      <c r="P9" s="4"/>
    </row>
    <row r="10" spans="1:16">
      <c r="A10" s="57"/>
      <c r="B10" s="57"/>
      <c r="C10" s="21" t="s">
        <v>27</v>
      </c>
      <c r="D10" s="7"/>
      <c r="E10" s="7"/>
      <c r="F10" s="7"/>
      <c r="G10" s="7"/>
      <c r="H10" s="9"/>
      <c r="I10" s="9"/>
      <c r="J10" s="9"/>
      <c r="K10" s="9"/>
      <c r="L10" s="9"/>
      <c r="M10" s="9"/>
      <c r="N10" s="9"/>
      <c r="O10" s="9"/>
      <c r="P10" s="4"/>
    </row>
    <row r="11" spans="1:16">
      <c r="A11" s="57"/>
      <c r="B11" s="57"/>
      <c r="C11" s="50"/>
      <c r="D11" s="7" t="s">
        <v>37</v>
      </c>
      <c r="E11" s="7"/>
      <c r="F11" s="7"/>
      <c r="G11" s="7"/>
      <c r="H11" s="9">
        <f>H16+H17+H18+H19+H20+H21+H22+H23+H24+H25+H26+H27+H28+H29+H30+H31+H32+H33+H34+H35</f>
        <v>46072.443999999996</v>
      </c>
      <c r="I11" s="9">
        <f>I16+I17+I18+I19+I20+I21+I22+I23+I24+I25+I26+I27+I28+I29+I30+I31+I32+I33+I34+I35</f>
        <v>46019.876000000004</v>
      </c>
      <c r="J11" s="9">
        <f>J16+J17+J18+J19+J20+J21+J22+J23+J24+J25+J26+J27+J28+J29+J30+J31+J32+J33+J34+J35+J36+J37+J39+J38</f>
        <v>54271.752999999997</v>
      </c>
      <c r="K11" s="9">
        <f t="shared" ref="K11:N11" si="1">K16+K17+K18+K19+K20+K21+K22+K23+K24+K25+K26+K27+K28+K29+K30+K31+K32+K33+K34+K35+K36+K37+K39+K38</f>
        <v>24371.874</v>
      </c>
      <c r="L11" s="9">
        <f t="shared" si="1"/>
        <v>58810.633999999998</v>
      </c>
      <c r="M11" s="9">
        <f t="shared" si="1"/>
        <v>58473.226999999992</v>
      </c>
      <c r="N11" s="9">
        <f t="shared" si="1"/>
        <v>44611.44000000001</v>
      </c>
      <c r="O11" s="9">
        <f>O16+O17+O18+O19+O20+O21+O22+O23+O24+O25+O26+O27+O28+O29+O30+O31+O32+O33+O34+O35+O36+O37+O39+O38</f>
        <v>44611.44000000001</v>
      </c>
      <c r="P11" s="4"/>
    </row>
    <row r="12" spans="1:16" ht="30" customHeight="1">
      <c r="A12" s="57"/>
      <c r="B12" s="57"/>
      <c r="C12" s="51"/>
      <c r="D12" s="7" t="s">
        <v>59</v>
      </c>
      <c r="E12" s="7"/>
      <c r="F12" s="7"/>
      <c r="G12" s="7"/>
      <c r="H12" s="9">
        <f>H36</f>
        <v>0</v>
      </c>
      <c r="I12" s="9">
        <f t="shared" ref="I12:O12" si="2">I36</f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0</v>
      </c>
      <c r="P12" s="4"/>
    </row>
    <row r="13" spans="1:16" ht="26.25" customHeight="1">
      <c r="A13" s="52" t="s">
        <v>62</v>
      </c>
      <c r="B13" s="52" t="s">
        <v>61</v>
      </c>
      <c r="C13" s="3" t="s">
        <v>17</v>
      </c>
      <c r="D13" s="10"/>
      <c r="E13" s="10"/>
      <c r="F13" s="10"/>
      <c r="G13" s="10"/>
      <c r="H13" s="8">
        <f>SUM(H16:H39)</f>
        <v>46072.443999999996</v>
      </c>
      <c r="I13" s="8">
        <f>SUM(I16:I39)</f>
        <v>46019.876000000004</v>
      </c>
      <c r="J13" s="8">
        <f>SUM(J16:J39)</f>
        <v>54271.752999999997</v>
      </c>
      <c r="K13" s="8">
        <f t="shared" ref="K13:O13" si="3">SUM(K16:K39)</f>
        <v>24371.874</v>
      </c>
      <c r="L13" s="8">
        <f>SUM(L16:L39)</f>
        <v>58810.633999999998</v>
      </c>
      <c r="M13" s="8">
        <f t="shared" si="3"/>
        <v>58473.226999999992</v>
      </c>
      <c r="N13" s="8">
        <f t="shared" si="3"/>
        <v>44611.44000000001</v>
      </c>
      <c r="O13" s="8">
        <f t="shared" si="3"/>
        <v>44611.44000000001</v>
      </c>
      <c r="P13" s="4"/>
    </row>
    <row r="14" spans="1:16">
      <c r="A14" s="52"/>
      <c r="B14" s="52"/>
      <c r="C14" s="50" t="s">
        <v>27</v>
      </c>
      <c r="D14" s="11"/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  <c r="P14" s="4"/>
    </row>
    <row r="15" spans="1:16" ht="15" hidden="1" customHeight="1">
      <c r="A15" s="52"/>
      <c r="B15" s="52"/>
      <c r="C15" s="51"/>
      <c r="D15" s="11"/>
      <c r="E15" s="11"/>
      <c r="F15" s="11"/>
      <c r="G15" s="11"/>
      <c r="H15" s="9"/>
      <c r="I15" s="9"/>
      <c r="J15" s="9"/>
      <c r="K15" s="9"/>
      <c r="L15" s="9"/>
      <c r="M15" s="9"/>
      <c r="N15" s="9"/>
      <c r="O15" s="9"/>
      <c r="P15" s="4"/>
    </row>
    <row r="16" spans="1:16">
      <c r="A16" s="52"/>
      <c r="B16" s="52"/>
      <c r="C16" s="12"/>
      <c r="D16" s="11" t="s">
        <v>37</v>
      </c>
      <c r="E16" s="11" t="s">
        <v>53</v>
      </c>
      <c r="F16" s="11" t="s">
        <v>39</v>
      </c>
      <c r="G16" s="11" t="s">
        <v>36</v>
      </c>
      <c r="H16" s="9">
        <v>200</v>
      </c>
      <c r="I16" s="9">
        <v>200</v>
      </c>
      <c r="J16" s="9">
        <v>200</v>
      </c>
      <c r="K16" s="9">
        <v>0</v>
      </c>
      <c r="L16" s="9">
        <v>0</v>
      </c>
      <c r="M16" s="9">
        <v>0</v>
      </c>
      <c r="N16" s="9"/>
      <c r="O16" s="9"/>
      <c r="P16" s="4"/>
    </row>
    <row r="17" spans="1:16">
      <c r="A17" s="52"/>
      <c r="B17" s="52"/>
      <c r="C17" s="12"/>
      <c r="D17" s="11" t="s">
        <v>37</v>
      </c>
      <c r="E17" s="11" t="s">
        <v>38</v>
      </c>
      <c r="F17" s="11" t="s">
        <v>39</v>
      </c>
      <c r="G17" s="11" t="s">
        <v>36</v>
      </c>
      <c r="H17" s="9"/>
      <c r="I17" s="9"/>
      <c r="J17" s="9">
        <v>0</v>
      </c>
      <c r="K17" s="9">
        <v>0</v>
      </c>
      <c r="L17" s="9">
        <v>0</v>
      </c>
      <c r="M17" s="9">
        <v>0</v>
      </c>
      <c r="N17" s="9">
        <v>200</v>
      </c>
      <c r="O17" s="9">
        <v>200</v>
      </c>
      <c r="P17" s="4"/>
    </row>
    <row r="18" spans="1:16" hidden="1">
      <c r="A18" s="52"/>
      <c r="B18" s="52"/>
      <c r="C18" s="12"/>
      <c r="D18" s="11" t="s">
        <v>37</v>
      </c>
      <c r="E18" s="11" t="s">
        <v>54</v>
      </c>
      <c r="F18" s="11" t="s">
        <v>55</v>
      </c>
      <c r="G18" s="11" t="s">
        <v>35</v>
      </c>
      <c r="H18" s="9"/>
      <c r="I18" s="9"/>
      <c r="J18" s="9"/>
      <c r="K18" s="9"/>
      <c r="L18" s="9"/>
      <c r="M18" s="9"/>
      <c r="N18" s="9"/>
      <c r="O18" s="9"/>
      <c r="P18" s="4"/>
    </row>
    <row r="19" spans="1:16" ht="21" hidden="1" customHeight="1">
      <c r="A19" s="52"/>
      <c r="B19" s="52"/>
      <c r="C19" s="12"/>
      <c r="D19" s="11" t="s">
        <v>37</v>
      </c>
      <c r="E19" s="11" t="s">
        <v>54</v>
      </c>
      <c r="F19" s="11" t="s">
        <v>41</v>
      </c>
      <c r="G19" s="11" t="s">
        <v>35</v>
      </c>
      <c r="H19" s="9"/>
      <c r="I19" s="9"/>
      <c r="J19" s="9"/>
      <c r="K19" s="9"/>
      <c r="L19" s="9"/>
      <c r="M19" s="9"/>
      <c r="N19" s="9"/>
      <c r="O19" s="9"/>
      <c r="P19" s="4"/>
    </row>
    <row r="20" spans="1:16" ht="21" hidden="1" customHeight="1">
      <c r="A20" s="52"/>
      <c r="B20" s="52"/>
      <c r="C20" s="12"/>
      <c r="D20" s="11" t="s">
        <v>37</v>
      </c>
      <c r="E20" s="11" t="s">
        <v>54</v>
      </c>
      <c r="F20" s="11" t="s">
        <v>51</v>
      </c>
      <c r="G20" s="11" t="s">
        <v>36</v>
      </c>
      <c r="H20" s="9"/>
      <c r="I20" s="9"/>
      <c r="J20" s="9"/>
      <c r="K20" s="9"/>
      <c r="L20" s="9"/>
      <c r="M20" s="9"/>
      <c r="N20" s="9"/>
      <c r="O20" s="9"/>
      <c r="P20" s="4"/>
    </row>
    <row r="21" spans="1:16" ht="29.25" hidden="1" customHeight="1">
      <c r="A21" s="52"/>
      <c r="B21" s="52"/>
      <c r="C21" s="12"/>
      <c r="D21" s="11" t="s">
        <v>37</v>
      </c>
      <c r="E21" s="11" t="s">
        <v>54</v>
      </c>
      <c r="F21" s="11" t="s">
        <v>43</v>
      </c>
      <c r="G21" s="11" t="s">
        <v>35</v>
      </c>
      <c r="H21" s="9"/>
      <c r="I21" s="9"/>
      <c r="J21" s="9"/>
      <c r="K21" s="9"/>
      <c r="L21" s="9"/>
      <c r="M21" s="9"/>
      <c r="N21" s="9"/>
      <c r="O21" s="9"/>
      <c r="P21" s="4"/>
    </row>
    <row r="22" spans="1:16" ht="20.25" hidden="1" customHeight="1">
      <c r="A22" s="52"/>
      <c r="B22" s="52"/>
      <c r="C22" s="12"/>
      <c r="D22" s="11" t="s">
        <v>37</v>
      </c>
      <c r="E22" s="11" t="s">
        <v>54</v>
      </c>
      <c r="F22" s="11" t="s">
        <v>56</v>
      </c>
      <c r="G22" s="11" t="s">
        <v>35</v>
      </c>
      <c r="H22" s="9"/>
      <c r="I22" s="9"/>
      <c r="J22" s="9"/>
      <c r="K22" s="9"/>
      <c r="L22" s="9"/>
      <c r="M22" s="9"/>
      <c r="N22" s="9"/>
      <c r="O22" s="9"/>
      <c r="P22" s="4"/>
    </row>
    <row r="23" spans="1:16" ht="23.25" hidden="1" customHeight="1">
      <c r="A23" s="52"/>
      <c r="B23" s="52"/>
      <c r="C23" s="12"/>
      <c r="D23" s="11" t="s">
        <v>37</v>
      </c>
      <c r="E23" s="11" t="s">
        <v>40</v>
      </c>
      <c r="F23" s="11" t="s">
        <v>55</v>
      </c>
      <c r="G23" s="11" t="s">
        <v>42</v>
      </c>
      <c r="H23" s="9"/>
      <c r="I23" s="9"/>
      <c r="J23" s="9"/>
      <c r="K23" s="9"/>
      <c r="L23" s="9"/>
      <c r="M23" s="9"/>
      <c r="N23" s="9"/>
      <c r="O23" s="9"/>
      <c r="P23" s="4"/>
    </row>
    <row r="24" spans="1:16" ht="25.5" customHeight="1">
      <c r="A24" s="52"/>
      <c r="B24" s="52"/>
      <c r="C24" s="21"/>
      <c r="D24" s="11" t="s">
        <v>37</v>
      </c>
      <c r="E24" s="11" t="s">
        <v>40</v>
      </c>
      <c r="F24" s="11" t="s">
        <v>41</v>
      </c>
      <c r="G24" s="11" t="s">
        <v>42</v>
      </c>
      <c r="H24" s="9">
        <v>31269.787</v>
      </c>
      <c r="I24" s="9">
        <v>31269.787</v>
      </c>
      <c r="J24" s="9">
        <v>33711.559000000001</v>
      </c>
      <c r="K24" s="9">
        <v>17071.913</v>
      </c>
      <c r="L24" s="9">
        <v>35355.021999999997</v>
      </c>
      <c r="M24" s="9">
        <v>35355.021999999997</v>
      </c>
      <c r="N24" s="9">
        <v>31688.554</v>
      </c>
      <c r="O24" s="9">
        <v>31688.554</v>
      </c>
      <c r="P24" s="4"/>
    </row>
    <row r="25" spans="1:16" ht="21" customHeight="1">
      <c r="A25" s="52"/>
      <c r="B25" s="52"/>
      <c r="C25" s="21"/>
      <c r="D25" s="11" t="s">
        <v>37</v>
      </c>
      <c r="E25" s="11" t="s">
        <v>40</v>
      </c>
      <c r="F25" s="11" t="s">
        <v>52</v>
      </c>
      <c r="G25" s="11" t="s">
        <v>46</v>
      </c>
      <c r="H25" s="9">
        <v>157.70599999999999</v>
      </c>
      <c r="I25" s="9">
        <v>157.70599999999999</v>
      </c>
      <c r="J25" s="9">
        <v>0</v>
      </c>
      <c r="K25" s="9">
        <v>0</v>
      </c>
      <c r="L25" s="9">
        <v>1280.6400000000001</v>
      </c>
      <c r="M25" s="9">
        <v>1280.6400000000001</v>
      </c>
      <c r="N25" s="9">
        <v>0</v>
      </c>
      <c r="O25" s="9">
        <v>0</v>
      </c>
      <c r="P25" s="4"/>
    </row>
    <row r="26" spans="1:16">
      <c r="A26" s="52"/>
      <c r="B26" s="52"/>
      <c r="C26" s="21"/>
      <c r="D26" s="11" t="s">
        <v>37</v>
      </c>
      <c r="E26" s="11" t="s">
        <v>40</v>
      </c>
      <c r="F26" s="11" t="s">
        <v>43</v>
      </c>
      <c r="G26" s="11" t="s">
        <v>42</v>
      </c>
      <c r="H26" s="9">
        <v>928.4</v>
      </c>
      <c r="I26" s="9">
        <v>897</v>
      </c>
      <c r="J26" s="9">
        <v>0</v>
      </c>
      <c r="K26" s="9">
        <v>0</v>
      </c>
      <c r="L26" s="9">
        <v>0</v>
      </c>
      <c r="M26" s="9"/>
      <c r="N26" s="9">
        <v>0</v>
      </c>
      <c r="O26" s="9">
        <v>0</v>
      </c>
      <c r="P26" s="4"/>
    </row>
    <row r="27" spans="1:16">
      <c r="A27" s="52"/>
      <c r="B27" s="52"/>
      <c r="C27" s="19"/>
      <c r="D27" s="11" t="s">
        <v>37</v>
      </c>
      <c r="E27" s="11" t="s">
        <v>40</v>
      </c>
      <c r="F27" s="11" t="s">
        <v>44</v>
      </c>
      <c r="G27" s="11" t="s">
        <v>42</v>
      </c>
      <c r="H27" s="9">
        <v>2457.096</v>
      </c>
      <c r="I27" s="9">
        <v>2457.096</v>
      </c>
      <c r="J27" s="9">
        <v>2238.6999999999998</v>
      </c>
      <c r="K27" s="9">
        <v>1440.616</v>
      </c>
      <c r="L27" s="9">
        <v>2858.7</v>
      </c>
      <c r="M27" s="9">
        <v>2858.7</v>
      </c>
      <c r="N27" s="9">
        <v>2238.6999999999998</v>
      </c>
      <c r="O27" s="9">
        <v>2238.6999999999998</v>
      </c>
      <c r="P27" s="4"/>
    </row>
    <row r="28" spans="1:16">
      <c r="A28" s="52"/>
      <c r="B28" s="52"/>
      <c r="C28" s="19"/>
      <c r="D28" s="11" t="s">
        <v>37</v>
      </c>
      <c r="E28" s="11" t="s">
        <v>40</v>
      </c>
      <c r="F28" s="11" t="s">
        <v>45</v>
      </c>
      <c r="G28" s="11" t="s">
        <v>46</v>
      </c>
      <c r="H28" s="9">
        <v>432.6</v>
      </c>
      <c r="I28" s="9">
        <v>432.6</v>
      </c>
      <c r="J28" s="9">
        <v>383.7</v>
      </c>
      <c r="K28" s="9">
        <v>0</v>
      </c>
      <c r="L28" s="9">
        <v>383.7</v>
      </c>
      <c r="M28" s="9">
        <v>383.7</v>
      </c>
      <c r="N28" s="9">
        <v>0</v>
      </c>
      <c r="O28" s="9">
        <v>0</v>
      </c>
      <c r="P28" s="4"/>
    </row>
    <row r="29" spans="1:16">
      <c r="A29" s="52"/>
      <c r="B29" s="52"/>
      <c r="C29" s="19"/>
      <c r="D29" s="11" t="s">
        <v>37</v>
      </c>
      <c r="E29" s="11" t="s">
        <v>40</v>
      </c>
      <c r="F29" s="11" t="s">
        <v>47</v>
      </c>
      <c r="G29" s="11" t="s">
        <v>46</v>
      </c>
      <c r="H29" s="9">
        <v>0</v>
      </c>
      <c r="I29" s="9"/>
      <c r="J29" s="9">
        <v>0</v>
      </c>
      <c r="K29" s="9">
        <v>0</v>
      </c>
      <c r="L29" s="9">
        <v>0</v>
      </c>
      <c r="M29" s="9"/>
      <c r="N29" s="9">
        <v>0</v>
      </c>
      <c r="O29" s="9">
        <v>0</v>
      </c>
      <c r="P29" s="4"/>
    </row>
    <row r="30" spans="1:16" ht="23.25" customHeight="1">
      <c r="A30" s="52"/>
      <c r="B30" s="52"/>
      <c r="C30" s="19"/>
      <c r="D30" s="11" t="s">
        <v>37</v>
      </c>
      <c r="E30" s="11" t="s">
        <v>40</v>
      </c>
      <c r="F30" s="11" t="s">
        <v>48</v>
      </c>
      <c r="G30" s="11" t="s">
        <v>36</v>
      </c>
      <c r="H30" s="9">
        <f>184+11.745</f>
        <v>195.745</v>
      </c>
      <c r="I30" s="9">
        <f>184+11.745</f>
        <v>195.745</v>
      </c>
      <c r="J30" s="9">
        <v>0</v>
      </c>
      <c r="K30" s="9">
        <v>0</v>
      </c>
      <c r="L30" s="9">
        <v>0</v>
      </c>
      <c r="M30" s="9"/>
      <c r="N30" s="9">
        <v>0</v>
      </c>
      <c r="O30" s="9">
        <v>0</v>
      </c>
      <c r="P30" s="4"/>
    </row>
    <row r="31" spans="1:16" ht="24" customHeight="1">
      <c r="A31" s="52"/>
      <c r="B31" s="52"/>
      <c r="C31" s="19"/>
      <c r="D31" s="11" t="s">
        <v>37</v>
      </c>
      <c r="E31" s="11" t="s">
        <v>40</v>
      </c>
      <c r="F31" s="11" t="s">
        <v>49</v>
      </c>
      <c r="G31" s="11" t="s">
        <v>36</v>
      </c>
      <c r="H31" s="9">
        <f>54+0.545</f>
        <v>54.545000000000002</v>
      </c>
      <c r="I31" s="9">
        <v>54.545000000000002</v>
      </c>
      <c r="J31" s="9">
        <v>0.54600000000000004</v>
      </c>
      <c r="K31" s="9">
        <v>0</v>
      </c>
      <c r="L31" s="9">
        <v>0.54600000000000004</v>
      </c>
      <c r="M31" s="9">
        <v>0</v>
      </c>
      <c r="N31" s="9">
        <v>0.54600000000000004</v>
      </c>
      <c r="O31" s="9">
        <v>0.54600000000000004</v>
      </c>
      <c r="P31" s="4"/>
    </row>
    <row r="32" spans="1:16" ht="24.75" customHeight="1">
      <c r="A32" s="52"/>
      <c r="B32" s="52"/>
      <c r="C32" s="19"/>
      <c r="D32" s="11" t="s">
        <v>37</v>
      </c>
      <c r="E32" s="11" t="s">
        <v>50</v>
      </c>
      <c r="F32" s="11" t="s">
        <v>41</v>
      </c>
      <c r="G32" s="11" t="s">
        <v>35</v>
      </c>
      <c r="H32" s="9">
        <v>10074.374</v>
      </c>
      <c r="I32" s="9">
        <v>10066.056</v>
      </c>
      <c r="J32" s="9">
        <v>12552.803</v>
      </c>
      <c r="K32" s="9">
        <v>5567.3209999999999</v>
      </c>
      <c r="L32" s="9">
        <v>13540.164000000001</v>
      </c>
      <c r="M32" s="9">
        <v>13531.245999999999</v>
      </c>
      <c r="N32" s="9">
        <v>10464.895</v>
      </c>
      <c r="O32" s="9">
        <v>10464.895</v>
      </c>
      <c r="P32" s="4"/>
    </row>
    <row r="33" spans="1:16" ht="24.75" customHeight="1">
      <c r="A33" s="52"/>
      <c r="B33" s="52"/>
      <c r="C33" s="19"/>
      <c r="D33" s="11" t="s">
        <v>37</v>
      </c>
      <c r="E33" s="11" t="s">
        <v>50</v>
      </c>
      <c r="F33" s="11" t="s">
        <v>52</v>
      </c>
      <c r="G33" s="11" t="s">
        <v>36</v>
      </c>
      <c r="H33" s="9">
        <v>200.18</v>
      </c>
      <c r="I33" s="9">
        <v>200.18</v>
      </c>
      <c r="J33" s="9">
        <v>0</v>
      </c>
      <c r="K33" s="9">
        <v>0</v>
      </c>
      <c r="L33" s="9">
        <v>200</v>
      </c>
      <c r="M33" s="9">
        <v>200</v>
      </c>
      <c r="N33" s="9">
        <v>0</v>
      </c>
      <c r="O33" s="9">
        <v>0</v>
      </c>
      <c r="P33" s="4"/>
    </row>
    <row r="34" spans="1:16" ht="23.25" customHeight="1">
      <c r="A34" s="52"/>
      <c r="B34" s="52"/>
      <c r="C34" s="19"/>
      <c r="D34" s="11" t="s">
        <v>37</v>
      </c>
      <c r="E34" s="11" t="s">
        <v>50</v>
      </c>
      <c r="F34" s="11" t="s">
        <v>51</v>
      </c>
      <c r="G34" s="11" t="s">
        <v>36</v>
      </c>
      <c r="H34" s="9">
        <v>4.9539999999999997</v>
      </c>
      <c r="I34" s="9">
        <v>4.9539999999999997</v>
      </c>
      <c r="J34" s="9">
        <v>7</v>
      </c>
      <c r="K34" s="9">
        <v>3.4239999999999999</v>
      </c>
      <c r="L34" s="9">
        <v>7</v>
      </c>
      <c r="M34" s="9">
        <v>7</v>
      </c>
      <c r="N34" s="9">
        <v>7</v>
      </c>
      <c r="O34" s="9">
        <v>7</v>
      </c>
      <c r="P34" s="4"/>
    </row>
    <row r="35" spans="1:16" ht="17.25" customHeight="1">
      <c r="A35" s="52"/>
      <c r="B35" s="52"/>
      <c r="C35" s="19"/>
      <c r="D35" s="11" t="s">
        <v>37</v>
      </c>
      <c r="E35" s="11" t="s">
        <v>50</v>
      </c>
      <c r="F35" s="11" t="s">
        <v>43</v>
      </c>
      <c r="G35" s="11" t="s">
        <v>35</v>
      </c>
      <c r="H35" s="9">
        <v>97.057000000000002</v>
      </c>
      <c r="I35" s="9">
        <v>84.206999999999994</v>
      </c>
      <c r="J35" s="9">
        <v>0</v>
      </c>
      <c r="K35" s="9">
        <v>0</v>
      </c>
      <c r="L35" s="9">
        <v>0</v>
      </c>
      <c r="M35" s="9"/>
      <c r="N35" s="9">
        <v>0</v>
      </c>
      <c r="O35" s="9">
        <v>0</v>
      </c>
      <c r="P35" s="4"/>
    </row>
    <row r="36" spans="1:16">
      <c r="A36" s="52"/>
      <c r="B36" s="52"/>
      <c r="C36" s="19"/>
      <c r="D36" s="11" t="s">
        <v>59</v>
      </c>
      <c r="E36" s="11" t="s">
        <v>40</v>
      </c>
      <c r="F36" s="11" t="s">
        <v>60</v>
      </c>
      <c r="G36" s="11" t="s">
        <v>36</v>
      </c>
      <c r="H36" s="9"/>
      <c r="I36" s="9"/>
      <c r="J36" s="9">
        <v>0</v>
      </c>
      <c r="K36" s="9">
        <v>0</v>
      </c>
      <c r="L36" s="9">
        <v>0</v>
      </c>
      <c r="M36" s="9"/>
      <c r="N36" s="9">
        <v>0</v>
      </c>
      <c r="O36" s="9">
        <v>0</v>
      </c>
      <c r="P36" s="4"/>
    </row>
    <row r="37" spans="1:16" ht="17.25" customHeight="1">
      <c r="A37" s="52"/>
      <c r="B37" s="52"/>
      <c r="C37" s="19"/>
      <c r="D37" s="11" t="s">
        <v>37</v>
      </c>
      <c r="E37" s="11" t="s">
        <v>40</v>
      </c>
      <c r="F37" s="11" t="s">
        <v>70</v>
      </c>
      <c r="G37" s="11" t="s">
        <v>42</v>
      </c>
      <c r="H37" s="9"/>
      <c r="I37" s="9"/>
      <c r="J37" s="9">
        <v>865.9</v>
      </c>
      <c r="K37" s="9">
        <v>288.60000000000002</v>
      </c>
      <c r="L37" s="9">
        <v>865.9</v>
      </c>
      <c r="M37" s="9">
        <v>557.95500000000004</v>
      </c>
      <c r="N37" s="9">
        <v>0</v>
      </c>
      <c r="O37" s="9">
        <v>0</v>
      </c>
      <c r="P37" s="4"/>
    </row>
    <row r="38" spans="1:16">
      <c r="A38" s="52"/>
      <c r="B38" s="52"/>
      <c r="C38" s="19"/>
      <c r="D38" s="11" t="s">
        <v>37</v>
      </c>
      <c r="E38" s="11" t="s">
        <v>40</v>
      </c>
      <c r="F38" s="11" t="s">
        <v>72</v>
      </c>
      <c r="G38" s="11" t="s">
        <v>73</v>
      </c>
      <c r="H38" s="9"/>
      <c r="I38" s="9"/>
      <c r="J38" s="9">
        <v>3999.6</v>
      </c>
      <c r="K38" s="9">
        <v>0</v>
      </c>
      <c r="L38" s="9">
        <v>3999.6</v>
      </c>
      <c r="M38" s="9">
        <v>3979.6019999999999</v>
      </c>
      <c r="N38" s="9">
        <v>0</v>
      </c>
      <c r="O38" s="9">
        <v>0</v>
      </c>
      <c r="P38" s="4"/>
    </row>
    <row r="39" spans="1:16">
      <c r="A39" s="52"/>
      <c r="B39" s="52"/>
      <c r="C39" s="19"/>
      <c r="D39" s="11" t="s">
        <v>37</v>
      </c>
      <c r="E39" s="11" t="s">
        <v>40</v>
      </c>
      <c r="F39" s="11" t="s">
        <v>71</v>
      </c>
      <c r="G39" s="11" t="s">
        <v>36</v>
      </c>
      <c r="H39" s="9"/>
      <c r="I39" s="9"/>
      <c r="J39" s="9">
        <v>311.94499999999999</v>
      </c>
      <c r="K39" s="9">
        <v>0</v>
      </c>
      <c r="L39" s="9">
        <v>319.36200000000002</v>
      </c>
      <c r="M39" s="9">
        <v>319.36200000000002</v>
      </c>
      <c r="N39" s="9">
        <v>11.744999999999999</v>
      </c>
      <c r="O39" s="9">
        <v>11.744999999999999</v>
      </c>
      <c r="P39" s="4"/>
    </row>
    <row r="40" spans="1:16">
      <c r="A40" s="13"/>
      <c r="B40" s="13"/>
      <c r="C40" s="14"/>
      <c r="D40" s="15"/>
      <c r="E40" s="15"/>
      <c r="F40" s="15"/>
      <c r="G40" s="15"/>
      <c r="H40" s="16"/>
      <c r="I40" s="16"/>
      <c r="J40" s="16"/>
      <c r="K40" s="16"/>
      <c r="L40" s="16"/>
      <c r="M40" s="16"/>
      <c r="N40" s="16"/>
      <c r="O40" s="16"/>
      <c r="P40" s="17"/>
    </row>
    <row r="41" spans="1:16" ht="15.6">
      <c r="A41" s="18" t="s">
        <v>74</v>
      </c>
      <c r="B41" s="18"/>
      <c r="C41" s="18"/>
      <c r="D41" s="18"/>
      <c r="E41" s="6" t="s">
        <v>75</v>
      </c>
      <c r="F41" s="6"/>
      <c r="G41" s="6"/>
      <c r="H41" s="6"/>
      <c r="I41" s="6"/>
      <c r="J41" s="6"/>
      <c r="K41" s="6"/>
      <c r="L41" s="6"/>
      <c r="M41" s="2"/>
      <c r="N41" s="2"/>
      <c r="O41" s="2"/>
    </row>
    <row r="42" spans="1:16" ht="15.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6" ht="15.6">
      <c r="A43" s="6" t="s">
        <v>66</v>
      </c>
      <c r="B43" s="6" t="s">
        <v>76</v>
      </c>
      <c r="C43" s="6"/>
      <c r="D43" s="6"/>
      <c r="E43" s="5"/>
      <c r="F43" s="5"/>
      <c r="G43" s="5"/>
      <c r="H43" s="5"/>
      <c r="I43" s="5"/>
      <c r="J43" s="5"/>
      <c r="K43" s="5"/>
      <c r="L43" s="5"/>
    </row>
    <row r="44" spans="1:16" ht="15.6">
      <c r="A44" s="5" t="s">
        <v>67</v>
      </c>
      <c r="B44" s="5" t="s">
        <v>77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ht="15.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24">
    <mergeCell ref="E6:E8"/>
    <mergeCell ref="A9:A12"/>
    <mergeCell ref="B9:B12"/>
    <mergeCell ref="C5:C8"/>
    <mergeCell ref="B5:B8"/>
    <mergeCell ref="D6:D8"/>
    <mergeCell ref="A5:A8"/>
    <mergeCell ref="C11:C12"/>
    <mergeCell ref="C14:C15"/>
    <mergeCell ref="A13:A39"/>
    <mergeCell ref="B13:B39"/>
    <mergeCell ref="L2:P2"/>
    <mergeCell ref="L1:P1"/>
    <mergeCell ref="A3:P3"/>
    <mergeCell ref="H5:O5"/>
    <mergeCell ref="D5:G5"/>
    <mergeCell ref="P5:P8"/>
    <mergeCell ref="N6:O7"/>
    <mergeCell ref="J7:K7"/>
    <mergeCell ref="L7:M7"/>
    <mergeCell ref="H6:I7"/>
    <mergeCell ref="J6:M6"/>
    <mergeCell ref="F6:F8"/>
    <mergeCell ref="G6:G8"/>
  </mergeCells>
  <pageMargins left="0.17" right="0.19685039370078741" top="0.17" bottom="0.17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O33"/>
  <sheetViews>
    <sheetView zoomScaleNormal="100" zoomScaleSheetLayoutView="80" workbookViewId="0">
      <selection activeCell="I12" sqref="I12"/>
    </sheetView>
  </sheetViews>
  <sheetFormatPr defaultColWidth="8.88671875" defaultRowHeight="13.2"/>
  <cols>
    <col min="1" max="1" width="14.88671875" style="22" customWidth="1"/>
    <col min="2" max="2" width="29.5546875" style="22" customWidth="1"/>
    <col min="3" max="3" width="24.88671875" style="22" customWidth="1"/>
    <col min="4" max="4" width="11.88671875" style="22" customWidth="1"/>
    <col min="5" max="5" width="12.109375" style="22" customWidth="1"/>
    <col min="6" max="6" width="11.44140625" style="22" customWidth="1"/>
    <col min="7" max="7" width="13.109375" style="22" customWidth="1"/>
    <col min="8" max="8" width="10.6640625" style="22" customWidth="1"/>
    <col min="9" max="9" width="11.88671875" style="22" customWidth="1"/>
    <col min="10" max="10" width="11.109375" style="22" customWidth="1"/>
    <col min="11" max="11" width="12.33203125" style="22" customWidth="1"/>
    <col min="12" max="12" width="31.33203125" style="22" customWidth="1"/>
    <col min="13" max="13" width="20.6640625" style="22" customWidth="1"/>
    <col min="14" max="14" width="29.44140625" style="22" customWidth="1"/>
    <col min="15" max="16384" width="8.88671875" style="22"/>
  </cols>
  <sheetData>
    <row r="1" spans="1:12" ht="15" customHeight="1">
      <c r="I1" s="58" t="s">
        <v>21</v>
      </c>
      <c r="J1" s="58"/>
      <c r="K1" s="58"/>
      <c r="L1" s="58"/>
    </row>
    <row r="2" spans="1:12" ht="43.5" customHeight="1">
      <c r="I2" s="58" t="s">
        <v>30</v>
      </c>
      <c r="J2" s="58"/>
      <c r="K2" s="58"/>
      <c r="L2" s="58"/>
    </row>
    <row r="3" spans="1:12" ht="18" customHeight="1">
      <c r="A3" s="66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>
      <c r="J4" s="28"/>
      <c r="K4" s="28"/>
      <c r="L4" s="29" t="s">
        <v>5</v>
      </c>
    </row>
    <row r="5" spans="1:12" ht="29.25" customHeight="1">
      <c r="A5" s="52" t="s">
        <v>9</v>
      </c>
      <c r="B5" s="52" t="s">
        <v>29</v>
      </c>
      <c r="C5" s="52" t="s">
        <v>24</v>
      </c>
      <c r="D5" s="52" t="s">
        <v>68</v>
      </c>
      <c r="E5" s="52"/>
      <c r="F5" s="52" t="s">
        <v>69</v>
      </c>
      <c r="G5" s="52"/>
      <c r="H5" s="52"/>
      <c r="I5" s="52"/>
      <c r="J5" s="52" t="s">
        <v>0</v>
      </c>
      <c r="K5" s="52"/>
      <c r="L5" s="52" t="s">
        <v>23</v>
      </c>
    </row>
    <row r="6" spans="1:12" ht="13.2" customHeight="1">
      <c r="A6" s="52"/>
      <c r="B6" s="52"/>
      <c r="C6" s="52"/>
      <c r="D6" s="52"/>
      <c r="E6" s="52"/>
      <c r="F6" s="52" t="s">
        <v>7</v>
      </c>
      <c r="G6" s="52"/>
      <c r="H6" s="52" t="s">
        <v>8</v>
      </c>
      <c r="I6" s="52"/>
      <c r="J6" s="52"/>
      <c r="K6" s="52"/>
      <c r="L6" s="52"/>
    </row>
    <row r="7" spans="1:12" ht="17.399999999999999" customHeight="1">
      <c r="A7" s="52"/>
      <c r="B7" s="52"/>
      <c r="C7" s="52"/>
      <c r="D7" s="20" t="s">
        <v>1</v>
      </c>
      <c r="E7" s="20" t="s">
        <v>2</v>
      </c>
      <c r="F7" s="20" t="s">
        <v>1</v>
      </c>
      <c r="G7" s="20" t="s">
        <v>2</v>
      </c>
      <c r="H7" s="20" t="s">
        <v>1</v>
      </c>
      <c r="I7" s="20" t="s">
        <v>2</v>
      </c>
      <c r="J7" s="20" t="s">
        <v>3</v>
      </c>
      <c r="K7" s="20" t="s">
        <v>4</v>
      </c>
      <c r="L7" s="52"/>
    </row>
    <row r="8" spans="1:12" ht="18" customHeight="1">
      <c r="A8" s="59" t="s">
        <v>63</v>
      </c>
      <c r="B8" s="59" t="s">
        <v>64</v>
      </c>
      <c r="C8" s="3" t="s">
        <v>10</v>
      </c>
      <c r="D8" s="24">
        <f t="shared" ref="D8:K8" si="0">SUM(D9:D12)</f>
        <v>46072.443999999996</v>
      </c>
      <c r="E8" s="24">
        <f t="shared" si="0"/>
        <v>46019.875999999997</v>
      </c>
      <c r="F8" s="24">
        <f t="shared" si="0"/>
        <v>54271.753000000004</v>
      </c>
      <c r="G8" s="24">
        <f t="shared" si="0"/>
        <v>24371.874</v>
      </c>
      <c r="H8" s="24">
        <f t="shared" si="0"/>
        <v>58810.633999999998</v>
      </c>
      <c r="I8" s="24">
        <f t="shared" si="0"/>
        <v>58473.226999999999</v>
      </c>
      <c r="J8" s="24">
        <f t="shared" si="0"/>
        <v>44611.44</v>
      </c>
      <c r="K8" s="24">
        <f t="shared" si="0"/>
        <v>44611.44</v>
      </c>
      <c r="L8" s="25"/>
    </row>
    <row r="9" spans="1:12">
      <c r="A9" s="59"/>
      <c r="B9" s="59"/>
      <c r="C9" s="21" t="s">
        <v>11</v>
      </c>
      <c r="D9" s="30"/>
      <c r="E9" s="30"/>
      <c r="F9" s="30"/>
      <c r="G9" s="30"/>
      <c r="H9" s="30"/>
      <c r="I9" s="30"/>
      <c r="J9" s="30"/>
      <c r="K9" s="30"/>
      <c r="L9" s="25"/>
    </row>
    <row r="10" spans="1:12">
      <c r="A10" s="59"/>
      <c r="B10" s="59"/>
      <c r="C10" s="21" t="s">
        <v>6</v>
      </c>
      <c r="D10" s="31"/>
      <c r="E10" s="31"/>
      <c r="F10" s="31"/>
      <c r="G10" s="31"/>
      <c r="H10" s="31"/>
      <c r="I10" s="31"/>
      <c r="J10" s="31"/>
      <c r="K10" s="31"/>
      <c r="L10" s="26"/>
    </row>
    <row r="11" spans="1:12">
      <c r="A11" s="59"/>
      <c r="B11" s="59"/>
      <c r="C11" s="21" t="s">
        <v>12</v>
      </c>
      <c r="D11" s="31">
        <v>670.6</v>
      </c>
      <c r="E11" s="31">
        <v>670.6</v>
      </c>
      <c r="F11" s="31">
        <v>5549.4</v>
      </c>
      <c r="G11" s="31">
        <v>288.60000000000002</v>
      </c>
      <c r="H11" s="31">
        <v>5549.4</v>
      </c>
      <c r="I11" s="31">
        <v>5221.4570000000003</v>
      </c>
      <c r="J11" s="31">
        <v>0</v>
      </c>
      <c r="K11" s="31">
        <v>0</v>
      </c>
      <c r="L11" s="4"/>
    </row>
    <row r="12" spans="1:12">
      <c r="A12" s="59"/>
      <c r="B12" s="59"/>
      <c r="C12" s="21" t="s">
        <v>31</v>
      </c>
      <c r="D12" s="31">
        <v>45401.843999999997</v>
      </c>
      <c r="E12" s="31">
        <v>45349.275999999998</v>
      </c>
      <c r="F12" s="31">
        <v>48722.353000000003</v>
      </c>
      <c r="G12" s="31">
        <v>24083.274000000001</v>
      </c>
      <c r="H12" s="31">
        <v>53261.233999999997</v>
      </c>
      <c r="I12" s="31">
        <v>53251.77</v>
      </c>
      <c r="J12" s="31">
        <v>44611.44</v>
      </c>
      <c r="K12" s="31">
        <v>44611.44</v>
      </c>
      <c r="L12" s="4"/>
    </row>
    <row r="13" spans="1:12" ht="15" hidden="1" customHeight="1">
      <c r="A13" s="60" t="s">
        <v>65</v>
      </c>
      <c r="B13" s="63" t="s">
        <v>61</v>
      </c>
      <c r="C13" s="21" t="s">
        <v>32</v>
      </c>
      <c r="D13" s="31"/>
      <c r="E13" s="31"/>
      <c r="F13" s="31"/>
      <c r="G13" s="31"/>
      <c r="H13" s="32"/>
      <c r="I13" s="32"/>
      <c r="J13" s="32"/>
      <c r="K13" s="32"/>
      <c r="L13" s="4"/>
    </row>
    <row r="14" spans="1:12" ht="21.75" customHeight="1">
      <c r="A14" s="61"/>
      <c r="B14" s="64"/>
      <c r="C14" s="27" t="s">
        <v>10</v>
      </c>
      <c r="D14" s="33">
        <f>SUM(D16:D18)</f>
        <v>46072.443999999996</v>
      </c>
      <c r="E14" s="33">
        <f t="shared" ref="E14:K14" si="1">SUM(E16:E18)</f>
        <v>46019.875999999997</v>
      </c>
      <c r="F14" s="33">
        <f t="shared" si="1"/>
        <v>54271.753000000004</v>
      </c>
      <c r="G14" s="33">
        <f t="shared" si="1"/>
        <v>24371.874</v>
      </c>
      <c r="H14" s="33">
        <f t="shared" si="1"/>
        <v>58810.633999999998</v>
      </c>
      <c r="I14" s="33">
        <f t="shared" si="1"/>
        <v>58473.226999999999</v>
      </c>
      <c r="J14" s="33">
        <f t="shared" si="1"/>
        <v>44611.44</v>
      </c>
      <c r="K14" s="33">
        <f t="shared" si="1"/>
        <v>44611.44</v>
      </c>
      <c r="L14" s="4"/>
    </row>
    <row r="15" spans="1:12" ht="18" customHeight="1">
      <c r="A15" s="61"/>
      <c r="B15" s="64"/>
      <c r="C15" s="21" t="s">
        <v>11</v>
      </c>
      <c r="D15" s="31"/>
      <c r="E15" s="31"/>
      <c r="F15" s="31"/>
      <c r="G15" s="31"/>
      <c r="H15" s="32"/>
      <c r="I15" s="32"/>
      <c r="J15" s="32"/>
      <c r="K15" s="32"/>
      <c r="L15" s="4"/>
    </row>
    <row r="16" spans="1:12" ht="15" customHeight="1">
      <c r="A16" s="61"/>
      <c r="B16" s="64"/>
      <c r="C16" s="21" t="s">
        <v>6</v>
      </c>
      <c r="D16" s="31"/>
      <c r="E16" s="31"/>
      <c r="F16" s="31"/>
      <c r="G16" s="31"/>
      <c r="H16" s="32"/>
      <c r="I16" s="32"/>
      <c r="J16" s="32"/>
      <c r="K16" s="32"/>
      <c r="L16" s="4"/>
    </row>
    <row r="17" spans="1:15" ht="15" customHeight="1">
      <c r="A17" s="61"/>
      <c r="B17" s="64"/>
      <c r="C17" s="21" t="s">
        <v>12</v>
      </c>
      <c r="D17" s="31">
        <f t="shared" ref="D17:F18" si="2">D11</f>
        <v>670.6</v>
      </c>
      <c r="E17" s="31">
        <f t="shared" si="2"/>
        <v>670.6</v>
      </c>
      <c r="F17" s="31">
        <f t="shared" si="2"/>
        <v>5549.4</v>
      </c>
      <c r="G17" s="31">
        <f t="shared" ref="G17:K17" si="3">G11</f>
        <v>288.60000000000002</v>
      </c>
      <c r="H17" s="31">
        <f t="shared" si="3"/>
        <v>5549.4</v>
      </c>
      <c r="I17" s="31">
        <f t="shared" si="3"/>
        <v>5221.4570000000003</v>
      </c>
      <c r="J17" s="31">
        <f t="shared" si="3"/>
        <v>0</v>
      </c>
      <c r="K17" s="31">
        <f t="shared" si="3"/>
        <v>0</v>
      </c>
      <c r="L17" s="4"/>
    </row>
    <row r="18" spans="1:15" ht="15.75" customHeight="1">
      <c r="A18" s="62"/>
      <c r="B18" s="65"/>
      <c r="C18" s="21" t="s">
        <v>31</v>
      </c>
      <c r="D18" s="31">
        <f t="shared" si="2"/>
        <v>45401.843999999997</v>
      </c>
      <c r="E18" s="31">
        <f t="shared" si="2"/>
        <v>45349.275999999998</v>
      </c>
      <c r="F18" s="31">
        <f t="shared" si="2"/>
        <v>48722.353000000003</v>
      </c>
      <c r="G18" s="31">
        <f t="shared" ref="G18:K18" si="4">G12</f>
        <v>24083.274000000001</v>
      </c>
      <c r="H18" s="31">
        <f t="shared" si="4"/>
        <v>53261.233999999997</v>
      </c>
      <c r="I18" s="31">
        <f t="shared" si="4"/>
        <v>53251.77</v>
      </c>
      <c r="J18" s="31">
        <f t="shared" si="4"/>
        <v>44611.44</v>
      </c>
      <c r="K18" s="31">
        <f t="shared" si="4"/>
        <v>44611.44</v>
      </c>
      <c r="L18" s="4"/>
    </row>
    <row r="19" spans="1:15" ht="24.6" customHeight="1">
      <c r="D19" s="17"/>
      <c r="E19" s="17"/>
      <c r="F19" s="17"/>
      <c r="G19" s="17"/>
      <c r="H19" s="17"/>
      <c r="I19" s="17"/>
      <c r="J19" s="17"/>
      <c r="K19" s="17"/>
      <c r="L19" s="17"/>
    </row>
    <row r="20" spans="1:15" ht="13.8">
      <c r="A20" s="35" t="s">
        <v>74</v>
      </c>
      <c r="B20" s="35"/>
      <c r="C20" s="35"/>
      <c r="D20" s="35"/>
      <c r="E20" s="36" t="s">
        <v>75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1:15">
      <c r="A22" s="23" t="s">
        <v>66</v>
      </c>
      <c r="B22" s="23" t="s">
        <v>76</v>
      </c>
      <c r="C22" s="23"/>
      <c r="D22" s="23"/>
    </row>
    <row r="23" spans="1:15">
      <c r="A23" s="22" t="s">
        <v>67</v>
      </c>
      <c r="B23" s="22" t="s">
        <v>77</v>
      </c>
    </row>
    <row r="24" spans="1:15">
      <c r="D24" s="17"/>
      <c r="E24" s="17"/>
      <c r="F24" s="17"/>
      <c r="G24" s="17"/>
      <c r="H24" s="17"/>
      <c r="I24" s="17"/>
      <c r="J24" s="17"/>
      <c r="K24" s="17"/>
      <c r="L24" s="17"/>
    </row>
    <row r="26" spans="1:15">
      <c r="D26" s="17"/>
      <c r="E26" s="17"/>
      <c r="F26" s="17"/>
      <c r="G26" s="17"/>
      <c r="H26" s="17"/>
      <c r="I26" s="17"/>
      <c r="J26" s="17"/>
      <c r="K26" s="17"/>
      <c r="L26" s="17"/>
    </row>
    <row r="27" spans="1:15">
      <c r="D27" s="17"/>
      <c r="E27" s="17"/>
      <c r="F27" s="17"/>
      <c r="G27" s="17"/>
      <c r="H27" s="17"/>
      <c r="I27" s="17"/>
      <c r="J27" s="17"/>
      <c r="K27" s="17"/>
      <c r="L27" s="17"/>
    </row>
    <row r="28" spans="1:15">
      <c r="D28" s="17"/>
      <c r="E28" s="17"/>
      <c r="F28" s="17"/>
      <c r="G28" s="17"/>
      <c r="H28" s="17"/>
      <c r="I28" s="17"/>
      <c r="J28" s="17"/>
      <c r="K28" s="17"/>
      <c r="L28" s="17"/>
    </row>
    <row r="29" spans="1:15">
      <c r="D29" s="17"/>
      <c r="E29" s="17"/>
      <c r="F29" s="17"/>
      <c r="G29" s="17"/>
      <c r="H29" s="17"/>
      <c r="I29" s="17"/>
      <c r="J29" s="17"/>
      <c r="K29" s="17"/>
      <c r="L29" s="17"/>
    </row>
    <row r="30" spans="1:15">
      <c r="D30" s="17"/>
      <c r="E30" s="17"/>
      <c r="F30" s="17"/>
      <c r="G30" s="17"/>
      <c r="H30" s="17"/>
      <c r="I30" s="17"/>
      <c r="J30" s="17"/>
      <c r="K30" s="17"/>
      <c r="L30" s="17"/>
    </row>
    <row r="31" spans="1:15">
      <c r="D31" s="17"/>
      <c r="E31" s="17"/>
      <c r="F31" s="17"/>
      <c r="G31" s="17"/>
    </row>
    <row r="33" spans="4:12" ht="106.5" customHeight="1">
      <c r="D33" s="34"/>
      <c r="E33" s="34"/>
      <c r="F33" s="34"/>
      <c r="G33" s="34"/>
      <c r="H33" s="34"/>
      <c r="I33" s="34"/>
      <c r="J33" s="34"/>
      <c r="K33" s="34"/>
      <c r="L33" s="34"/>
    </row>
  </sheetData>
  <mergeCells count="16">
    <mergeCell ref="A8:A12"/>
    <mergeCell ref="A13:A18"/>
    <mergeCell ref="B13:B18"/>
    <mergeCell ref="L5:L7"/>
    <mergeCell ref="A3:L3"/>
    <mergeCell ref="J5:K6"/>
    <mergeCell ref="F6:G6"/>
    <mergeCell ref="H6:I6"/>
    <mergeCell ref="A5:A7"/>
    <mergeCell ref="B5:B7"/>
    <mergeCell ref="C5:C7"/>
    <mergeCell ref="I2:L2"/>
    <mergeCell ref="I1:L1"/>
    <mergeCell ref="D5:E6"/>
    <mergeCell ref="F5:I5"/>
    <mergeCell ref="B8:B12"/>
  </mergeCells>
  <pageMargins left="0.63" right="0.21" top="0.39" bottom="0.37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38"/>
  <sheetViews>
    <sheetView tabSelected="1" zoomScaleNormal="100" zoomScaleSheetLayoutView="80" workbookViewId="0">
      <pane ySplit="9" topLeftCell="A24" activePane="bottomLeft" state="frozen"/>
      <selection pane="bottomLeft" activeCell="M7" sqref="M7:M9"/>
    </sheetView>
  </sheetViews>
  <sheetFormatPr defaultColWidth="8.88671875" defaultRowHeight="13.2"/>
  <cols>
    <col min="1" max="1" width="11.44140625" style="47" customWidth="1"/>
    <col min="2" max="2" width="47.33203125" style="22" customWidth="1"/>
    <col min="3" max="3" width="7.88671875" style="22" customWidth="1"/>
    <col min="4" max="4" width="8.33203125" style="22" customWidth="1"/>
    <col min="5" max="5" width="12.109375" style="22" customWidth="1"/>
    <col min="6" max="6" width="11.44140625" style="22" customWidth="1"/>
    <col min="7" max="7" width="13.109375" style="22" customWidth="1"/>
    <col min="8" max="8" width="10.6640625" style="22" customWidth="1"/>
    <col min="9" max="9" width="11.88671875" style="22" customWidth="1"/>
    <col min="10" max="10" width="11.109375" style="22" customWidth="1"/>
    <col min="11" max="11" width="12.33203125" style="22" customWidth="1"/>
    <col min="12" max="12" width="9.6640625" style="22" customWidth="1"/>
    <col min="13" max="13" width="18" style="22" customWidth="1"/>
    <col min="14" max="16384" width="8.88671875" style="22"/>
  </cols>
  <sheetData>
    <row r="1" spans="1:13" ht="15" customHeight="1">
      <c r="I1" s="58" t="s">
        <v>78</v>
      </c>
      <c r="J1" s="58"/>
      <c r="K1" s="58"/>
      <c r="L1" s="58"/>
    </row>
    <row r="2" spans="1:13" ht="43.5" customHeight="1">
      <c r="I2" s="58" t="s">
        <v>30</v>
      </c>
      <c r="J2" s="58"/>
      <c r="K2" s="58"/>
      <c r="L2" s="58"/>
    </row>
    <row r="3" spans="1:13" ht="33" customHeight="1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3">
      <c r="J4" s="28"/>
      <c r="K4" s="28"/>
      <c r="L4" s="29"/>
    </row>
    <row r="5" spans="1:13" ht="29.25" customHeight="1">
      <c r="A5" s="48"/>
      <c r="B5" s="74" t="s">
        <v>81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3.2" customHeight="1" thickBot="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37.200000000000003" customHeight="1">
      <c r="A7" s="75" t="s">
        <v>82</v>
      </c>
      <c r="B7" s="78" t="s">
        <v>79</v>
      </c>
      <c r="C7" s="78" t="s">
        <v>83</v>
      </c>
      <c r="D7" s="79" t="s">
        <v>80</v>
      </c>
      <c r="E7" s="78" t="s">
        <v>84</v>
      </c>
      <c r="F7" s="78"/>
      <c r="G7" s="78" t="s">
        <v>85</v>
      </c>
      <c r="H7" s="78"/>
      <c r="I7" s="78"/>
      <c r="J7" s="78"/>
      <c r="K7" s="78" t="s">
        <v>0</v>
      </c>
      <c r="L7" s="78"/>
      <c r="M7" s="81" t="s">
        <v>86</v>
      </c>
    </row>
    <row r="8" spans="1:13" ht="31.95" customHeight="1">
      <c r="A8" s="76"/>
      <c r="B8" s="52"/>
      <c r="C8" s="52"/>
      <c r="D8" s="64"/>
      <c r="E8" s="52">
        <v>2023</v>
      </c>
      <c r="F8" s="52"/>
      <c r="G8" s="84" t="s">
        <v>7</v>
      </c>
      <c r="H8" s="85"/>
      <c r="I8" s="52" t="s">
        <v>8</v>
      </c>
      <c r="J8" s="52"/>
      <c r="K8" s="52" t="s">
        <v>3</v>
      </c>
      <c r="L8" s="52" t="s">
        <v>4</v>
      </c>
      <c r="M8" s="82"/>
    </row>
    <row r="9" spans="1:13" ht="37.200000000000003" customHeight="1" thickBot="1">
      <c r="A9" s="77"/>
      <c r="B9" s="70"/>
      <c r="C9" s="70"/>
      <c r="D9" s="80"/>
      <c r="E9" s="37" t="s">
        <v>1</v>
      </c>
      <c r="F9" s="37" t="s">
        <v>2</v>
      </c>
      <c r="G9" s="37" t="s">
        <v>1</v>
      </c>
      <c r="H9" s="37" t="s">
        <v>2</v>
      </c>
      <c r="I9" s="37" t="s">
        <v>1</v>
      </c>
      <c r="J9" s="37" t="s">
        <v>2</v>
      </c>
      <c r="K9" s="70"/>
      <c r="L9" s="70"/>
      <c r="M9" s="83"/>
    </row>
    <row r="10" spans="1:13" ht="27" customHeight="1">
      <c r="A10" s="38"/>
      <c r="B10" s="71" t="s">
        <v>93</v>
      </c>
      <c r="C10" s="72"/>
      <c r="D10" s="72"/>
      <c r="E10" s="72"/>
      <c r="F10" s="72"/>
      <c r="G10" s="72"/>
      <c r="H10" s="72"/>
      <c r="I10" s="72"/>
      <c r="J10" s="72"/>
      <c r="K10" s="72"/>
      <c r="L10" s="73"/>
      <c r="M10" s="39"/>
    </row>
    <row r="11" spans="1:13">
      <c r="A11" s="38"/>
      <c r="B11" s="40" t="s">
        <v>87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9"/>
    </row>
    <row r="12" spans="1:13" ht="43.2" customHeight="1">
      <c r="A12" s="38" t="s">
        <v>94</v>
      </c>
      <c r="B12" s="40" t="s">
        <v>95</v>
      </c>
      <c r="C12" s="40" t="s">
        <v>96</v>
      </c>
      <c r="D12" s="40"/>
      <c r="E12" s="40">
        <v>45.5</v>
      </c>
      <c r="F12" s="40">
        <v>46.2</v>
      </c>
      <c r="G12" s="40">
        <v>45.5</v>
      </c>
      <c r="H12" s="40">
        <v>45.5</v>
      </c>
      <c r="I12" s="40">
        <v>45.5</v>
      </c>
      <c r="J12" s="40">
        <v>45.5</v>
      </c>
      <c r="K12" s="40">
        <v>46.1</v>
      </c>
      <c r="L12" s="40">
        <v>46.5</v>
      </c>
      <c r="M12" s="39"/>
    </row>
    <row r="13" spans="1:13" ht="67.95" customHeight="1">
      <c r="A13" s="38" t="s">
        <v>97</v>
      </c>
      <c r="B13" s="40" t="s">
        <v>99</v>
      </c>
      <c r="C13" s="40" t="s">
        <v>100</v>
      </c>
      <c r="D13" s="40"/>
      <c r="E13" s="40">
        <v>45</v>
      </c>
      <c r="F13" s="40">
        <v>53</v>
      </c>
      <c r="G13" s="40">
        <v>47</v>
      </c>
      <c r="H13" s="40">
        <v>28</v>
      </c>
      <c r="I13" s="40">
        <v>47</v>
      </c>
      <c r="J13" s="40">
        <v>47</v>
      </c>
      <c r="K13" s="40">
        <v>47</v>
      </c>
      <c r="L13" s="40">
        <v>47</v>
      </c>
      <c r="M13" s="39"/>
    </row>
    <row r="14" spans="1:13" ht="36.6" customHeight="1">
      <c r="A14" s="38" t="s">
        <v>98</v>
      </c>
      <c r="B14" s="40" t="s">
        <v>101</v>
      </c>
      <c r="C14" s="40" t="s">
        <v>100</v>
      </c>
      <c r="D14" s="40"/>
      <c r="E14" s="40">
        <v>65</v>
      </c>
      <c r="F14" s="40">
        <v>63</v>
      </c>
      <c r="G14" s="40">
        <v>65</v>
      </c>
      <c r="H14" s="40">
        <v>38</v>
      </c>
      <c r="I14" s="40">
        <v>65</v>
      </c>
      <c r="J14" s="40">
        <v>66</v>
      </c>
      <c r="K14" s="40">
        <v>66</v>
      </c>
      <c r="L14" s="40">
        <v>66</v>
      </c>
      <c r="M14" s="39"/>
    </row>
    <row r="15" spans="1:13" ht="15" hidden="1" customHeight="1">
      <c r="A15" s="38"/>
      <c r="B15" s="40" t="s">
        <v>89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9"/>
    </row>
    <row r="16" spans="1:13" ht="21.75" customHeight="1">
      <c r="A16" s="41"/>
      <c r="B16" s="67" t="s">
        <v>102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</row>
    <row r="17" spans="1:15" ht="31.8" customHeight="1">
      <c r="A17" s="41" t="s">
        <v>103</v>
      </c>
      <c r="B17" s="42" t="s">
        <v>104</v>
      </c>
      <c r="C17" s="42" t="s">
        <v>105</v>
      </c>
      <c r="D17" s="42"/>
      <c r="E17" s="42">
        <v>13250</v>
      </c>
      <c r="F17" s="42">
        <v>12998</v>
      </c>
      <c r="G17" s="42">
        <v>13250</v>
      </c>
      <c r="H17" s="42">
        <v>13272</v>
      </c>
      <c r="I17" s="42">
        <v>13250</v>
      </c>
      <c r="J17" s="42">
        <v>13492</v>
      </c>
      <c r="K17" s="42">
        <v>13300</v>
      </c>
      <c r="L17" s="42">
        <v>13350</v>
      </c>
      <c r="M17" s="39"/>
    </row>
    <row r="18" spans="1:15" ht="38.4" customHeight="1">
      <c r="A18" s="41" t="s">
        <v>106</v>
      </c>
      <c r="B18" s="42" t="s">
        <v>107</v>
      </c>
      <c r="C18" s="42" t="s">
        <v>105</v>
      </c>
      <c r="D18" s="42"/>
      <c r="E18" s="42">
        <v>3550</v>
      </c>
      <c r="F18" s="42">
        <v>3173</v>
      </c>
      <c r="G18" s="42">
        <v>3550</v>
      </c>
      <c r="H18" s="42">
        <v>1694</v>
      </c>
      <c r="I18" s="42">
        <v>3550</v>
      </c>
      <c r="J18" s="42">
        <v>3194</v>
      </c>
      <c r="K18" s="42">
        <v>3570</v>
      </c>
      <c r="L18" s="42">
        <v>3600</v>
      </c>
      <c r="M18" s="43"/>
    </row>
    <row r="19" spans="1:15" ht="67.2" customHeight="1">
      <c r="A19" s="41" t="s">
        <v>108</v>
      </c>
      <c r="B19" s="42" t="s">
        <v>109</v>
      </c>
      <c r="C19" s="42" t="s">
        <v>96</v>
      </c>
      <c r="D19" s="42"/>
      <c r="E19" s="42">
        <v>35</v>
      </c>
      <c r="F19" s="42">
        <v>42.3</v>
      </c>
      <c r="G19" s="42">
        <v>35</v>
      </c>
      <c r="H19" s="42">
        <v>21</v>
      </c>
      <c r="I19" s="42">
        <v>35</v>
      </c>
      <c r="J19" s="42">
        <v>34</v>
      </c>
      <c r="K19" s="42">
        <v>35</v>
      </c>
      <c r="L19" s="42">
        <v>36</v>
      </c>
      <c r="M19" s="43"/>
    </row>
    <row r="20" spans="1:15" ht="18" customHeight="1">
      <c r="A20" s="41"/>
      <c r="B20" s="42" t="s">
        <v>90</v>
      </c>
      <c r="C20" s="67" t="s">
        <v>111</v>
      </c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5" ht="18" customHeight="1">
      <c r="A21" s="41"/>
      <c r="B21" s="42" t="s">
        <v>112</v>
      </c>
      <c r="C21" s="67" t="s">
        <v>113</v>
      </c>
      <c r="D21" s="68"/>
      <c r="E21" s="68"/>
      <c r="F21" s="68"/>
      <c r="G21" s="68"/>
      <c r="H21" s="68"/>
      <c r="I21" s="68"/>
      <c r="J21" s="68"/>
      <c r="K21" s="68"/>
      <c r="L21" s="68"/>
      <c r="M21" s="69"/>
    </row>
    <row r="22" spans="1:15" ht="36.6" customHeight="1">
      <c r="A22" s="41"/>
      <c r="B22" s="42" t="s">
        <v>114</v>
      </c>
      <c r="C22" s="67" t="s">
        <v>115</v>
      </c>
      <c r="D22" s="68"/>
      <c r="E22" s="68"/>
      <c r="F22" s="68"/>
      <c r="G22" s="68"/>
      <c r="H22" s="68"/>
      <c r="I22" s="68"/>
      <c r="J22" s="68"/>
      <c r="K22" s="68"/>
      <c r="L22" s="68"/>
      <c r="M22" s="69"/>
    </row>
    <row r="23" spans="1:15" ht="24.6" customHeight="1">
      <c r="A23" s="41"/>
      <c r="B23" s="42" t="s">
        <v>116</v>
      </c>
      <c r="C23" s="42" t="s">
        <v>105</v>
      </c>
      <c r="D23" s="42"/>
      <c r="E23" s="42">
        <v>13250</v>
      </c>
      <c r="F23" s="42">
        <v>12998</v>
      </c>
      <c r="G23" s="42">
        <v>13250</v>
      </c>
      <c r="H23" s="42">
        <v>13272</v>
      </c>
      <c r="I23" s="42">
        <v>13250</v>
      </c>
      <c r="J23" s="42">
        <v>13492</v>
      </c>
      <c r="K23" s="42">
        <v>13300</v>
      </c>
      <c r="L23" s="42">
        <v>13350</v>
      </c>
      <c r="M23" s="43"/>
    </row>
    <row r="24" spans="1:15" ht="39.6">
      <c r="A24" s="41"/>
      <c r="B24" s="42" t="s">
        <v>117</v>
      </c>
      <c r="C24" s="42" t="s">
        <v>119</v>
      </c>
      <c r="D24" s="42"/>
      <c r="E24" s="40">
        <v>45</v>
      </c>
      <c r="F24" s="40">
        <v>53</v>
      </c>
      <c r="G24" s="40">
        <v>47</v>
      </c>
      <c r="H24" s="40">
        <v>28</v>
      </c>
      <c r="I24" s="40">
        <v>47</v>
      </c>
      <c r="J24" s="40">
        <v>47</v>
      </c>
      <c r="K24" s="40">
        <v>47</v>
      </c>
      <c r="L24" s="40">
        <v>47</v>
      </c>
      <c r="M24" s="43"/>
      <c r="N24" s="23"/>
      <c r="O24" s="23"/>
    </row>
    <row r="25" spans="1:15" ht="26.4">
      <c r="A25" s="41"/>
      <c r="B25" s="42" t="s">
        <v>118</v>
      </c>
      <c r="C25" s="42" t="s">
        <v>105</v>
      </c>
      <c r="D25" s="42"/>
      <c r="E25" s="42">
        <v>3550</v>
      </c>
      <c r="F25" s="42">
        <v>3173</v>
      </c>
      <c r="G25" s="42">
        <v>3550</v>
      </c>
      <c r="H25" s="42">
        <v>1694</v>
      </c>
      <c r="I25" s="42">
        <v>3550</v>
      </c>
      <c r="J25" s="86">
        <v>3194</v>
      </c>
      <c r="K25" s="42">
        <v>3570</v>
      </c>
      <c r="L25" s="42">
        <v>3600</v>
      </c>
      <c r="M25" s="43"/>
      <c r="N25" s="23"/>
      <c r="O25" s="23"/>
    </row>
    <row r="26" spans="1:15" ht="33.6" customHeight="1">
      <c r="A26" s="41"/>
      <c r="B26" s="67" t="s">
        <v>120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15" ht="26.4">
      <c r="A27" s="41" t="s">
        <v>121</v>
      </c>
      <c r="B27" s="42" t="s">
        <v>122</v>
      </c>
      <c r="C27" s="42" t="s">
        <v>105</v>
      </c>
      <c r="D27" s="42"/>
      <c r="E27" s="42">
        <v>360</v>
      </c>
      <c r="F27" s="42">
        <v>327</v>
      </c>
      <c r="G27" s="42">
        <v>360</v>
      </c>
      <c r="H27" s="42">
        <v>303</v>
      </c>
      <c r="I27" s="42">
        <v>303</v>
      </c>
      <c r="J27" s="42">
        <v>303</v>
      </c>
      <c r="K27" s="42">
        <v>365</v>
      </c>
      <c r="L27" s="42">
        <v>365</v>
      </c>
      <c r="M27" s="43"/>
    </row>
    <row r="28" spans="1:15" ht="39.6">
      <c r="A28" s="41" t="s">
        <v>123</v>
      </c>
      <c r="B28" s="42" t="s">
        <v>124</v>
      </c>
      <c r="C28" s="42" t="s">
        <v>105</v>
      </c>
      <c r="D28" s="42"/>
      <c r="E28" s="42">
        <v>420</v>
      </c>
      <c r="F28" s="42">
        <v>462</v>
      </c>
      <c r="G28" s="42">
        <v>420</v>
      </c>
      <c r="H28" s="42">
        <v>432</v>
      </c>
      <c r="I28" s="42">
        <v>420</v>
      </c>
      <c r="J28" s="42">
        <v>587</v>
      </c>
      <c r="K28" s="42">
        <v>420</v>
      </c>
      <c r="L28" s="42">
        <v>430</v>
      </c>
      <c r="M28" s="43" t="s">
        <v>128</v>
      </c>
    </row>
    <row r="29" spans="1:15" ht="19.8" customHeight="1">
      <c r="A29" s="41"/>
      <c r="B29" s="67" t="s">
        <v>125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</row>
    <row r="30" spans="1:15" ht="53.4" customHeight="1">
      <c r="A30" s="41" t="s">
        <v>126</v>
      </c>
      <c r="B30" s="42" t="s">
        <v>127</v>
      </c>
      <c r="C30" s="42" t="s">
        <v>100</v>
      </c>
      <c r="D30" s="42"/>
      <c r="E30" s="42">
        <v>5</v>
      </c>
      <c r="F30" s="42">
        <v>5</v>
      </c>
      <c r="G30" s="42">
        <v>5</v>
      </c>
      <c r="H30" s="42">
        <v>5</v>
      </c>
      <c r="I30" s="42">
        <v>5</v>
      </c>
      <c r="J30" s="42">
        <v>5</v>
      </c>
      <c r="K30" s="42">
        <v>6</v>
      </c>
      <c r="L30" s="42">
        <v>5</v>
      </c>
      <c r="M30" s="43"/>
    </row>
    <row r="31" spans="1:15" hidden="1">
      <c r="A31" s="41"/>
      <c r="B31" s="42" t="s">
        <v>91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5" hidden="1">
      <c r="A32" s="41"/>
      <c r="B32" s="42" t="s">
        <v>88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5" ht="13.8" hidden="1" thickBot="1">
      <c r="A33" s="44"/>
      <c r="B33" s="45" t="s">
        <v>92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1:15">
      <c r="D34" s="17"/>
      <c r="E34" s="17"/>
      <c r="F34" s="17"/>
      <c r="G34" s="17"/>
      <c r="H34" s="17"/>
      <c r="I34" s="17"/>
      <c r="J34" s="17"/>
      <c r="K34" s="17"/>
      <c r="L34" s="17"/>
    </row>
    <row r="35" spans="1:15" ht="13.8">
      <c r="A35" s="35" t="s">
        <v>74</v>
      </c>
      <c r="B35" s="35"/>
      <c r="C35" s="35"/>
      <c r="D35" s="35"/>
      <c r="E35" s="36" t="s">
        <v>75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>
      <c r="D36" s="17"/>
      <c r="E36" s="17"/>
      <c r="F36" s="17"/>
      <c r="G36" s="17"/>
    </row>
    <row r="37" spans="1:15">
      <c r="A37" s="23" t="s">
        <v>66</v>
      </c>
      <c r="B37" s="23" t="s">
        <v>76</v>
      </c>
      <c r="C37" s="23"/>
      <c r="D37" s="23"/>
    </row>
    <row r="38" spans="1:15">
      <c r="A38" s="22" t="s">
        <v>67</v>
      </c>
      <c r="B38" s="22" t="s">
        <v>77</v>
      </c>
    </row>
  </sheetData>
  <mergeCells count="24">
    <mergeCell ref="I1:L1"/>
    <mergeCell ref="I2:L2"/>
    <mergeCell ref="A3:L3"/>
    <mergeCell ref="B26:M26"/>
    <mergeCell ref="B29:M29"/>
    <mergeCell ref="B5:M5"/>
    <mergeCell ref="A7:A9"/>
    <mergeCell ref="B7:B9"/>
    <mergeCell ref="C7:C9"/>
    <mergeCell ref="D7:D9"/>
    <mergeCell ref="E7:F7"/>
    <mergeCell ref="G7:J7"/>
    <mergeCell ref="K7:L7"/>
    <mergeCell ref="M7:M9"/>
    <mergeCell ref="E8:F8"/>
    <mergeCell ref="G8:H8"/>
    <mergeCell ref="I8:J8"/>
    <mergeCell ref="C22:M22"/>
    <mergeCell ref="K8:K9"/>
    <mergeCell ref="L8:L9"/>
    <mergeCell ref="B10:L10"/>
    <mergeCell ref="B16:M16"/>
    <mergeCell ref="C20:M20"/>
    <mergeCell ref="C21:M21"/>
  </mergeCells>
  <pageMargins left="0.62992125984251968" right="0.19685039370078741" top="0.39370078740157483" bottom="0.35433070866141736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8 средства по кодам</vt:lpstr>
      <vt:lpstr>9 средства бюджет</vt:lpstr>
      <vt:lpstr>7 показатели</vt:lpstr>
      <vt:lpstr>'7 показатели'!Область_печати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FSC</cp:lastModifiedBy>
  <cp:lastPrinted>2025-02-11T04:11:36Z</cp:lastPrinted>
  <dcterms:created xsi:type="dcterms:W3CDTF">2007-07-17T01:27:34Z</dcterms:created>
  <dcterms:modified xsi:type="dcterms:W3CDTF">2025-02-17T03:23:08Z</dcterms:modified>
</cp:coreProperties>
</file>