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X\Desktop\5555555555555\"/>
    </mc:Choice>
  </mc:AlternateContent>
  <xr:revisionPtr revIDLastSave="0" documentId="13_ncr:1_{E2DCAF35-3DB6-4DC4-8700-56569D991BDB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7 показатели " sheetId="1" r:id="rId1"/>
    <sheet name="8 средства по кодам" sheetId="13" r:id="rId2"/>
    <sheet name="9 средства бюджет" sheetId="12" r:id="rId3"/>
  </sheets>
  <externalReferences>
    <externalReference r:id="rId4"/>
  </externalReferences>
  <definedNames>
    <definedName name="_xlnm.Print_Area" localSheetId="2">'9 средства бюджет'!$A$1:$L$77</definedName>
  </definedNames>
  <calcPr calcId="191029"/>
</workbook>
</file>

<file path=xl/calcChain.xml><?xml version="1.0" encoding="utf-8"?>
<calcChain xmlns="http://schemas.openxmlformats.org/spreadsheetml/2006/main">
  <c r="G68" i="12" l="1"/>
  <c r="H68" i="12"/>
  <c r="I68" i="12"/>
  <c r="J68" i="12"/>
  <c r="K68" i="12"/>
  <c r="F68" i="12"/>
  <c r="G60" i="12"/>
  <c r="H60" i="12"/>
  <c r="I60" i="12"/>
  <c r="J60" i="12"/>
  <c r="K60" i="12"/>
  <c r="F60" i="12"/>
  <c r="G51" i="12"/>
  <c r="H51" i="12"/>
  <c r="H11" i="12" s="1"/>
  <c r="I51" i="12"/>
  <c r="J51" i="12"/>
  <c r="J11" i="12" s="1"/>
  <c r="K51" i="12"/>
  <c r="F51" i="12"/>
  <c r="F11" i="12" s="1"/>
  <c r="G52" i="12"/>
  <c r="H52" i="12"/>
  <c r="I52" i="12"/>
  <c r="J52" i="12"/>
  <c r="K52" i="12"/>
  <c r="F52" i="12"/>
  <c r="E10" i="12"/>
  <c r="F10" i="12"/>
  <c r="G10" i="12"/>
  <c r="H10" i="12"/>
  <c r="I10" i="12"/>
  <c r="J10" i="12"/>
  <c r="K10" i="12"/>
  <c r="G11" i="12"/>
  <c r="I11" i="12"/>
  <c r="K11" i="12"/>
  <c r="G12" i="12"/>
  <c r="H12" i="12"/>
  <c r="I12" i="12"/>
  <c r="J12" i="12"/>
  <c r="K12" i="12"/>
  <c r="E13" i="12"/>
  <c r="F13" i="12"/>
  <c r="G13" i="12"/>
  <c r="H13" i="12"/>
  <c r="I13" i="12"/>
  <c r="J13" i="12"/>
  <c r="K13" i="12"/>
  <c r="E14" i="12"/>
  <c r="F14" i="12"/>
  <c r="G14" i="12"/>
  <c r="H14" i="12"/>
  <c r="I14" i="12"/>
  <c r="J14" i="12"/>
  <c r="K14" i="12"/>
  <c r="E15" i="12"/>
  <c r="F15" i="12"/>
  <c r="G15" i="12"/>
  <c r="H15" i="12"/>
  <c r="I15" i="12"/>
  <c r="J15" i="12"/>
  <c r="K15" i="12"/>
  <c r="D13" i="12"/>
  <c r="D14" i="12"/>
  <c r="D15" i="12"/>
  <c r="D10" i="12"/>
  <c r="E40" i="12"/>
  <c r="D40" i="12"/>
  <c r="E32" i="12"/>
  <c r="D32" i="12"/>
  <c r="E44" i="12"/>
  <c r="D44" i="12"/>
  <c r="E36" i="12"/>
  <c r="D36" i="12"/>
  <c r="E35" i="12"/>
  <c r="D35" i="12"/>
  <c r="F12" i="12" l="1"/>
  <c r="J8" i="12"/>
  <c r="H8" i="12"/>
  <c r="K8" i="12"/>
  <c r="F8" i="12"/>
  <c r="I8" i="12"/>
  <c r="G8" i="12"/>
  <c r="K64" i="12"/>
  <c r="J64" i="12"/>
  <c r="I64" i="12"/>
  <c r="H64" i="12"/>
  <c r="G64" i="12"/>
  <c r="F64" i="12"/>
  <c r="K56" i="12"/>
  <c r="J56" i="12"/>
  <c r="I56" i="12"/>
  <c r="H56" i="12"/>
  <c r="G56" i="12"/>
  <c r="F56" i="12"/>
  <c r="E56" i="12"/>
  <c r="D56" i="12"/>
  <c r="K48" i="12"/>
  <c r="J48" i="12"/>
  <c r="I48" i="12"/>
  <c r="H48" i="12"/>
  <c r="G48" i="12"/>
  <c r="F48" i="12"/>
  <c r="K22" i="13"/>
  <c r="L22" i="13"/>
  <c r="L10" i="13" s="1"/>
  <c r="M22" i="13"/>
  <c r="M10" i="13" s="1"/>
  <c r="M11" i="13" s="1"/>
  <c r="N22" i="13"/>
  <c r="O22" i="13"/>
  <c r="O10" i="13" s="1"/>
  <c r="J22" i="13"/>
  <c r="K10" i="13"/>
  <c r="J10" i="13"/>
  <c r="J11" i="13" s="1"/>
  <c r="E68" i="12"/>
  <c r="E12" i="12" s="1"/>
  <c r="D68" i="12"/>
  <c r="D12" i="12" s="1"/>
  <c r="E19" i="12"/>
  <c r="E11" i="12" s="1"/>
  <c r="E8" i="12" s="1"/>
  <c r="D19" i="12"/>
  <c r="D11" i="12" s="1"/>
  <c r="D8" i="12" s="1"/>
  <c r="H13" i="13"/>
  <c r="I13" i="13"/>
  <c r="K11" i="13"/>
  <c r="H20" i="13"/>
  <c r="A45" i="13"/>
  <c r="A77" i="12" s="1"/>
  <c r="I30" i="13"/>
  <c r="N30" i="13"/>
  <c r="N10" i="13" s="1"/>
  <c r="O30" i="13"/>
  <c r="H30" i="13"/>
  <c r="I20" i="13"/>
  <c r="D16" i="12" l="1"/>
  <c r="E64" i="12"/>
  <c r="E16" i="12"/>
  <c r="D64" i="12"/>
  <c r="L11" i="13"/>
  <c r="O11" i="13"/>
  <c r="H10" i="13"/>
  <c r="N11" i="13"/>
  <c r="I10" i="13"/>
  <c r="I11" i="13" l="1"/>
  <c r="H11" i="13"/>
</calcChain>
</file>

<file path=xl/sharedStrings.xml><?xml version="1.0" encoding="utf-8"?>
<sst xmlns="http://schemas.openxmlformats.org/spreadsheetml/2006/main" count="494" uniqueCount="146">
  <si>
    <t>№ п/п</t>
  </si>
  <si>
    <t>Цель, задачи, показатели результативности</t>
  </si>
  <si>
    <t>Текущий год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</si>
  <si>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</si>
  <si>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</si>
  <si>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</si>
  <si>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</si>
  <si>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</si>
  <si>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</si>
  <si>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</si>
  <si>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</si>
  <si>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</si>
  <si>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</si>
  <si>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</si>
  <si>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</si>
  <si>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</si>
  <si>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</si>
  <si>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</si>
  <si>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</si>
  <si>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</si>
  <si>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</si>
  <si>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</si>
  <si>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</si>
  <si>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</si>
  <si>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</si>
  <si>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</si>
  <si>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</si>
  <si>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</si>
  <si>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</si>
  <si>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</si>
  <si>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</si>
  <si>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</si>
  <si>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</si>
  <si>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</si>
  <si>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</si>
  <si>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</si>
  <si>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</si>
  <si>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</si>
  <si>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к Порядку принятия решений о разработке муниципальных программ Шушенского района, их формировании и реализации</t>
  </si>
  <si>
    <t>районный бюджет</t>
  </si>
  <si>
    <t>бюджеты поселений</t>
  </si>
  <si>
    <t xml:space="preserve">Информация об использовании бюджетных ассигнований районного бюджета и иных средств на реализацию районной муниципальной программы </t>
  </si>
  <si>
    <t>Информация о целевых показателях и показателях результативности муниципальной программы Шушенского района</t>
  </si>
  <si>
    <t>Информация об использовании бюджетных ассигнований районного бюджета и иных средств на реализацию мероприятий муниципальной программы 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</si>
  <si>
    <t>Приложение № 7</t>
  </si>
  <si>
    <t>Отчетный период (предшествующий год)</t>
  </si>
  <si>
    <t>2021 год</t>
  </si>
  <si>
    <t>2022 год</t>
  </si>
  <si>
    <t>Цель. Создание комфортных условий жизнедеятельности в сельской местности с целью укрепления кадрового потенциала сельских территорий</t>
  </si>
  <si>
    <t>Площадь обработки гербицидами очагов произрастания дикорастущей конопли</t>
  </si>
  <si>
    <t>Уменьшение обращения граждан в медицинские учреждения по укусам безнадзорными  животными</t>
  </si>
  <si>
    <t>1,1,1</t>
  </si>
  <si>
    <t>1,1,2</t>
  </si>
  <si>
    <t>га</t>
  </si>
  <si>
    <t>%</t>
  </si>
  <si>
    <t>Производство зерновых и зернобобовых культур</t>
  </si>
  <si>
    <t>Производство картофеля</t>
  </si>
  <si>
    <t>Производство овощей</t>
  </si>
  <si>
    <t>Производство мяса скота и птицы (в живом весе) во всех категориях хозяйств</t>
  </si>
  <si>
    <t>Производство молока во всех категориях хозяйств</t>
  </si>
  <si>
    <t>Объем производства сельскохозяйственной продукции</t>
  </si>
  <si>
    <t>Доля прибыльных сельскохозяйственных организаций в общем их числе</t>
  </si>
  <si>
    <t>1,2,1</t>
  </si>
  <si>
    <t>1,2,2</t>
  </si>
  <si>
    <t>1,2,3</t>
  </si>
  <si>
    <t>1,2,4</t>
  </si>
  <si>
    <t>1,2,5</t>
  </si>
  <si>
    <t>Доля молодых семей и молодых специалистов, работающих в организациях агропромышленного комплекса и социальной сфере, улучшивших  жилищные условия от общего кол-ва нуждающихся в улучшении  жилищных условий</t>
  </si>
  <si>
    <t>Предоставление жилья по договорам найма  молодым семьям и молодым специалистам, работающим в организациях агропромышленного комплекса и социальной сфере, проживающим на селе либо изъявившим желание постоянно проживать в сельской местности и работать там</t>
  </si>
  <si>
    <t>кол-во</t>
  </si>
  <si>
    <t>Предоставление социальных выплат гражданам, проживающим и работающим в сельской местности,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там, на строительство или  приобретение жилья в сельской местности</t>
  </si>
  <si>
    <t>Количество граждан, в том числе молодых семей  и молодых специалистов улучшивших жилищные условия</t>
  </si>
  <si>
    <t>семей</t>
  </si>
  <si>
    <t xml:space="preserve">Общая площадь жилых помещений построенных или приобретенных гражданами, в том числе молодыми семьями и молодыми специалистами </t>
  </si>
  <si>
    <t>кв.м.</t>
  </si>
  <si>
    <t>1,3,1</t>
  </si>
  <si>
    <t>Снижение доли несовершеннолетних детей и молодежи с девиантным поведением от общего кол-ва населения Шушенского района</t>
  </si>
  <si>
    <t>1,4,1</t>
  </si>
  <si>
    <t>В. М. Поленок</t>
  </si>
  <si>
    <t>тыс. тонн</t>
  </si>
  <si>
    <t>тыс. руб.</t>
  </si>
  <si>
    <t>-</t>
  </si>
  <si>
    <t>2*</t>
  </si>
  <si>
    <t>17*</t>
  </si>
  <si>
    <t>19*</t>
  </si>
  <si>
    <t>1104*</t>
  </si>
  <si>
    <t>2019 (отчетный год)</t>
  </si>
  <si>
    <t>2020 год</t>
  </si>
  <si>
    <t xml:space="preserve">«Развитие агропро-мышленного ком-плекса и сельских территорий Шушен-ского района» </t>
  </si>
  <si>
    <t>всего расходные обязательства                                   в том числе по ГРБС:</t>
  </si>
  <si>
    <t>Администрация Шушенского района</t>
  </si>
  <si>
    <t>МКУ "Земля и имущество"</t>
  </si>
  <si>
    <t>Отдельное мероприятие программы</t>
  </si>
  <si>
    <t>ОО9</t>
  </si>
  <si>
    <t>О412</t>
  </si>
  <si>
    <t>О810075180</t>
  </si>
  <si>
    <t>О413</t>
  </si>
  <si>
    <t>О810075181</t>
  </si>
  <si>
    <t>Х</t>
  </si>
  <si>
    <t>О817451</t>
  </si>
  <si>
    <t>О819204</t>
  </si>
  <si>
    <t>О405</t>
  </si>
  <si>
    <t>О810075170</t>
  </si>
  <si>
    <t>О810024380</t>
  </si>
  <si>
    <t>О810090210</t>
  </si>
  <si>
    <t>О81001036М</t>
  </si>
  <si>
    <t>О810091410</t>
  </si>
  <si>
    <t>О8200S4530</t>
  </si>
  <si>
    <t>О8200L0183</t>
  </si>
  <si>
    <t>Подпрограмма 2</t>
  </si>
  <si>
    <t>О830091080</t>
  </si>
  <si>
    <t>2020 (текущий год)</t>
  </si>
  <si>
    <t xml:space="preserve">Мероприятие программы </t>
  </si>
  <si>
    <t>Проведение работ по уничтожению сорняков дикорастущей конопли</t>
  </si>
  <si>
    <t>Выполнение отдельных государственных полномочий по решению вопросов поддержки сельскохозяйственного производства</t>
  </si>
  <si>
    <t>Организация, проведение  районных конкурсов, выставок, трудовых соревнований в агропромышленном комплексе</t>
  </si>
  <si>
    <t>«Улучшение жилищных условий граждан, в том числе молодых семей и молодых специалистов в сельской местности»</t>
  </si>
  <si>
    <t>«Профилактика наркомании на территории Шушенского района»</t>
  </si>
  <si>
    <t>Задача 1. Государственная поддержка сельскохозяйственных товаропроизводителей</t>
  </si>
  <si>
    <t>1,1,3</t>
  </si>
  <si>
    <t>1,1,4</t>
  </si>
  <si>
    <t>1,1,5</t>
  </si>
  <si>
    <t>1,1,6</t>
  </si>
  <si>
    <t>1,1,7</t>
  </si>
  <si>
    <t>Подпрограмма 1: «Выполнение отдельных государственных полномочий по решению вопросов поддержки сельскохозяйственного производства»</t>
  </si>
  <si>
    <t>1,1,8</t>
  </si>
  <si>
    <t>1,1,9</t>
  </si>
  <si>
    <t>1,1,10</t>
  </si>
  <si>
    <t>1,1,11</t>
  </si>
  <si>
    <t>1,1,12</t>
  </si>
  <si>
    <t>1,1,13</t>
  </si>
  <si>
    <t>1,1,14</t>
  </si>
  <si>
    <t>Задача 2. Обеспечение доступности улучшения жилищных условий молодых семей и молодых специалистов, работающих в организациях агропромышленного комплекса и со-циальной сферы, проживающих на селе либо изъявивших желание постоянно проживать в сельской местности и работать там</t>
  </si>
  <si>
    <t>Подпрограмма 2. «Улучшение жилищных условий граждан, в том числе молодых семей и молодых специалистов в сельской местности»</t>
  </si>
  <si>
    <t>Задача 3. Проведение профилактических мероприятий, направленных на снижение вовлечения несовершеннолетних и молодёжи в потребление наркотических средств</t>
  </si>
  <si>
    <t>Подпрограмма 3. «Профилактика наркомании на территории Шушенского района»</t>
  </si>
  <si>
    <t>Задача 4. Предупреждение возникновения и распространения заболеваний, опасных для человека и животных</t>
  </si>
  <si>
    <t>1,4,2</t>
  </si>
  <si>
    <t>«Выполнение отдель-ных государственных полномочий по ре-шению вопросов поддержки сельско-хозяйственного про-изводства»</t>
  </si>
  <si>
    <t>Подпрограмма 3</t>
  </si>
  <si>
    <t>Выполнение отдель-ных государственных полномочий по орга-низации проведения мероприятий по от-лову и содержанию безнадзорных живот-ных</t>
  </si>
  <si>
    <t>Проведение работ по уничтожению сорня-ков дикорастущей конопли</t>
  </si>
  <si>
    <t>Выполнение отдельных государственных полно-мочий по организации проведения мероприя-тий по отлову и содер-жанию безнадзорных животных</t>
  </si>
  <si>
    <t>«Выполнение отдельных государственных полно-мочий по решению во-просов поддержки сель-скохозяйственного про-изводства»</t>
  </si>
  <si>
    <t>В двух предприятиях введена процедура банкротства</t>
  </si>
  <si>
    <t>Начальник отдела сельского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</si>
</sst>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000"/>
    <numFmt numFmtId="166" formatCode="0.000"/>
    <numFmt numFmtId="167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horizontal="left" wrapText="1"/>
    </xf>
    <xf numFmtId="0" fontId="4" fillId="0" borderId="9" xfId="0" applyFont="1" applyBorder="1" applyAlignment="1">
      <alignment wrapText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9" xfId="0" applyFont="1" applyBorder="1" applyAlignment="1">
      <alignment horizontal="left" wrapText="1"/>
    </xf>
    <xf numFmtId="0" fontId="4" fillId="0" borderId="22" xfId="0" applyFont="1" applyBorder="1" applyAlignment="1">
      <alignment horizontal="left" wrapText="1"/>
    </xf>
    <xf numFmtId="0" fontId="4" fillId="0" borderId="27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6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66" fontId="4" fillId="0" borderId="0" xfId="0" applyNumberFormat="1" applyFont="1" applyFill="1"/>
    <xf numFmtId="0" fontId="4" fillId="0" borderId="0" xfId="0" applyFont="1" applyFill="1"/>
    <xf numFmtId="167" fontId="4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72;&#1073;&#1086;&#1090;&#1072;\&#1044;&#1083;&#1103;%20&#1088;&#1072;&#1073;&#1086;&#1095;&#1077;&#1075;&#1086;%20&#1089;&#1090;&#1086;&#1083;&#1072;\&#1055;&#1088;&#1086;&#1075;&#1088;&#1072;&#1084;&#1084;&#1099;\&#1089;&#1093;%202020-2022\&#1055;&#1086;&#1088;&#1103;&#1076;&#1086;&#1082;%20%20&#1052;&#1055;%20&#1091;&#1090;&#1074;&#1077;&#1088;&#1078;&#1076;&#1077;&#1085;&#1085;&#1099;&#1081;\&#1054;&#1090;&#1095;&#1077;&#1090;\&#1054;&#1090;&#1095;&#1077;&#1090;%20&#1079;&#1072;%201%20&#1087;&#1086;&#1083;&#1091;&#1075;&#1086;&#1076;&#1080;&#1077;%20&#1087;&#1088;&#1086;&#1075;&#1088;&#1072;&#1084;&#1084;&#1072;%20&#1057;&#10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 показатели "/>
      <sheetName val="8 средства по кодам"/>
      <sheetName val="9 средства бюджет"/>
      <sheetName val="10 Инвестиц П"/>
    </sheetNames>
    <sheetDataSet>
      <sheetData sheetId="0"/>
      <sheetData sheetId="1">
        <row r="23">
          <cell r="H23">
            <v>2708.0010000000002</v>
          </cell>
          <cell r="I23">
            <v>2708.0010000000002</v>
          </cell>
        </row>
        <row r="24">
          <cell r="H24">
            <v>125.3</v>
          </cell>
          <cell r="I24">
            <v>125.3</v>
          </cell>
        </row>
        <row r="25">
          <cell r="H25">
            <v>231.8</v>
          </cell>
          <cell r="I25">
            <v>231.8</v>
          </cell>
        </row>
        <row r="26">
          <cell r="H26">
            <v>0.17100000000000001</v>
          </cell>
          <cell r="I26">
            <v>0.17100000000000001</v>
          </cell>
        </row>
        <row r="27">
          <cell r="H27">
            <v>175.583</v>
          </cell>
          <cell r="I27">
            <v>175.583</v>
          </cell>
        </row>
        <row r="30">
          <cell r="H30">
            <v>100</v>
          </cell>
          <cell r="I30">
            <v>100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opLeftCell="A4" zoomScale="115" zoomScaleNormal="115" zoomScaleSheetLayoutView="115" workbookViewId="0">
      <selection activeCell="B56" sqref="B56"/>
    </sheetView>
  </sheetViews>
  <sheetFormatPr defaultColWidth="9.140625" defaultRowHeight="15" x14ac:dyDescent="0.2"/>
  <cols>
    <col min="1" max="1" width="7.42578125" style="2" customWidth="1"/>
    <col min="2" max="2" width="41.42578125" style="2" customWidth="1"/>
    <col min="3" max="3" width="9" style="2" customWidth="1"/>
    <col min="4" max="4" width="8.5703125" style="2" customWidth="1"/>
    <col min="5" max="6" width="10.7109375" style="2" customWidth="1"/>
    <col min="7" max="8" width="8.7109375" style="2" customWidth="1"/>
    <col min="9" max="9" width="10.28515625" style="2" customWidth="1"/>
    <col min="10" max="10" width="10.7109375" style="2" customWidth="1"/>
    <col min="11" max="11" width="9.7109375" style="2" customWidth="1"/>
    <col min="12" max="12" width="9.42578125" style="2" customWidth="1"/>
    <col min="13" max="13" width="23.28515625" style="2" customWidth="1"/>
    <col min="14" max="16384" width="9.140625" style="2"/>
  </cols>
  <sheetData>
    <row r="1" spans="1:13" ht="15.6" customHeight="1" x14ac:dyDescent="0.2">
      <c r="I1" s="69" t="s">
        <v>44</v>
      </c>
      <c r="J1" s="69"/>
      <c r="K1" s="69"/>
      <c r="L1" s="69"/>
      <c r="M1" s="69"/>
    </row>
    <row r="2" spans="1:13" ht="45.75" customHeight="1" x14ac:dyDescent="0.2">
      <c r="I2" s="69" t="s">
        <v>38</v>
      </c>
      <c r="J2" s="69"/>
      <c r="K2" s="69"/>
      <c r="L2" s="69"/>
      <c r="M2" s="69"/>
    </row>
    <row r="3" spans="1:13" ht="15.75" customHeight="1" x14ac:dyDescent="0.2">
      <c r="K3" s="1"/>
      <c r="L3" s="1"/>
      <c r="M3" s="1"/>
    </row>
    <row r="4" spans="1:13" ht="15" customHeight="1" x14ac:dyDescent="0.2">
      <c r="B4" s="82" t="s">
        <v>42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6" customHeight="1" thickBot="1" x14ac:dyDescent="0.25"/>
    <row r="6" spans="1:13" s="3" customFormat="1" ht="29.45" customHeight="1" x14ac:dyDescent="0.2">
      <c r="A6" s="70" t="s">
        <v>0</v>
      </c>
      <c r="B6" s="81" t="s">
        <v>1</v>
      </c>
      <c r="C6" s="81" t="s">
        <v>9</v>
      </c>
      <c r="D6" s="73" t="s">
        <v>11</v>
      </c>
      <c r="E6" s="81" t="s">
        <v>45</v>
      </c>
      <c r="F6" s="81"/>
      <c r="G6" s="81" t="s">
        <v>2</v>
      </c>
      <c r="H6" s="81"/>
      <c r="I6" s="81"/>
      <c r="J6" s="81"/>
      <c r="K6" s="81" t="s">
        <v>3</v>
      </c>
      <c r="L6" s="81"/>
      <c r="M6" s="76" t="s">
        <v>6</v>
      </c>
    </row>
    <row r="7" spans="1:13" s="3" customFormat="1" ht="26.45" customHeight="1" x14ac:dyDescent="0.2">
      <c r="A7" s="71"/>
      <c r="B7" s="79"/>
      <c r="C7" s="79"/>
      <c r="D7" s="74"/>
      <c r="E7" s="79">
        <v>2019</v>
      </c>
      <c r="F7" s="79"/>
      <c r="G7" s="83" t="s">
        <v>10</v>
      </c>
      <c r="H7" s="84"/>
      <c r="I7" s="79" t="s">
        <v>12</v>
      </c>
      <c r="J7" s="79"/>
      <c r="K7" s="79" t="s">
        <v>46</v>
      </c>
      <c r="L7" s="79" t="s">
        <v>47</v>
      </c>
      <c r="M7" s="77"/>
    </row>
    <row r="8" spans="1:13" s="3" customFormat="1" ht="25.9" customHeight="1" thickBot="1" x14ac:dyDescent="0.25">
      <c r="A8" s="72"/>
      <c r="B8" s="80"/>
      <c r="C8" s="80"/>
      <c r="D8" s="75"/>
      <c r="E8" s="7" t="s">
        <v>4</v>
      </c>
      <c r="F8" s="7" t="s">
        <v>5</v>
      </c>
      <c r="G8" s="7" t="s">
        <v>4</v>
      </c>
      <c r="H8" s="7" t="s">
        <v>5</v>
      </c>
      <c r="I8" s="7" t="s">
        <v>4</v>
      </c>
      <c r="J8" s="7" t="s">
        <v>5</v>
      </c>
      <c r="K8" s="80"/>
      <c r="L8" s="80"/>
      <c r="M8" s="78"/>
    </row>
    <row r="9" spans="1:13" ht="17.25" customHeight="1" x14ac:dyDescent="0.2">
      <c r="A9" s="16">
        <v>1</v>
      </c>
      <c r="B9" s="57" t="s">
        <v>48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9"/>
    </row>
    <row r="10" spans="1:13" x14ac:dyDescent="0.2">
      <c r="A10" s="18">
        <v>1.1000000000000001</v>
      </c>
      <c r="B10" s="64" t="s">
        <v>118</v>
      </c>
      <c r="C10" s="61"/>
      <c r="D10" s="62"/>
      <c r="E10" s="61"/>
      <c r="F10" s="61"/>
      <c r="G10" s="61"/>
      <c r="H10" s="61"/>
      <c r="I10" s="61"/>
      <c r="J10" s="61"/>
      <c r="K10" s="61"/>
      <c r="L10" s="61"/>
      <c r="M10" s="63"/>
    </row>
    <row r="11" spans="1:13" ht="25.5" x14ac:dyDescent="0.2">
      <c r="A11" s="22" t="s">
        <v>51</v>
      </c>
      <c r="B11" s="28" t="s">
        <v>55</v>
      </c>
      <c r="C11" s="9" t="s">
        <v>79</v>
      </c>
      <c r="D11" s="5" t="s">
        <v>81</v>
      </c>
      <c r="E11" s="8">
        <v>32.4345</v>
      </c>
      <c r="F11" s="31">
        <v>32.459000000000003</v>
      </c>
      <c r="G11" s="46" t="s">
        <v>81</v>
      </c>
      <c r="H11" s="46" t="s">
        <v>81</v>
      </c>
      <c r="I11" s="46" t="s">
        <v>81</v>
      </c>
      <c r="J11" s="46" t="s">
        <v>81</v>
      </c>
      <c r="K11" s="46" t="s">
        <v>81</v>
      </c>
      <c r="L11" s="45" t="s">
        <v>81</v>
      </c>
      <c r="M11" s="29"/>
    </row>
    <row r="12" spans="1:13" x14ac:dyDescent="0.2">
      <c r="A12" s="22" t="s">
        <v>52</v>
      </c>
      <c r="B12" s="28" t="s">
        <v>56</v>
      </c>
      <c r="C12" s="9" t="s">
        <v>79</v>
      </c>
      <c r="D12" s="5" t="s">
        <v>81</v>
      </c>
      <c r="E12" s="8">
        <v>67.23</v>
      </c>
      <c r="F12" s="30">
        <v>67.251000000000005</v>
      </c>
      <c r="G12" s="46" t="s">
        <v>81</v>
      </c>
      <c r="H12" s="46" t="s">
        <v>81</v>
      </c>
      <c r="I12" s="46" t="s">
        <v>81</v>
      </c>
      <c r="J12" s="46" t="s">
        <v>81</v>
      </c>
      <c r="K12" s="46" t="s">
        <v>81</v>
      </c>
      <c r="L12" s="45" t="s">
        <v>81</v>
      </c>
      <c r="M12" s="29"/>
    </row>
    <row r="13" spans="1:13" x14ac:dyDescent="0.2">
      <c r="A13" s="22" t="s">
        <v>119</v>
      </c>
      <c r="B13" s="28" t="s">
        <v>57</v>
      </c>
      <c r="C13" s="9" t="s">
        <v>79</v>
      </c>
      <c r="D13" s="5" t="s">
        <v>81</v>
      </c>
      <c r="E13" s="8">
        <v>10.92</v>
      </c>
      <c r="F13" s="30">
        <v>10.92</v>
      </c>
      <c r="G13" s="46" t="s">
        <v>81</v>
      </c>
      <c r="H13" s="46" t="s">
        <v>81</v>
      </c>
      <c r="I13" s="46" t="s">
        <v>81</v>
      </c>
      <c r="J13" s="46" t="s">
        <v>81</v>
      </c>
      <c r="K13" s="46" t="s">
        <v>81</v>
      </c>
      <c r="L13" s="45" t="s">
        <v>81</v>
      </c>
      <c r="M13" s="29"/>
    </row>
    <row r="14" spans="1:13" ht="24" customHeight="1" x14ac:dyDescent="0.2">
      <c r="A14" s="22" t="s">
        <v>120</v>
      </c>
      <c r="B14" s="28" t="s">
        <v>58</v>
      </c>
      <c r="C14" s="9" t="s">
        <v>79</v>
      </c>
      <c r="D14" s="5" t="s">
        <v>81</v>
      </c>
      <c r="E14" s="8">
        <v>14.022</v>
      </c>
      <c r="F14" s="30">
        <v>14.122</v>
      </c>
      <c r="G14" s="46" t="s">
        <v>81</v>
      </c>
      <c r="H14" s="46" t="s">
        <v>81</v>
      </c>
      <c r="I14" s="46" t="s">
        <v>81</v>
      </c>
      <c r="J14" s="46" t="s">
        <v>81</v>
      </c>
      <c r="K14" s="46" t="s">
        <v>81</v>
      </c>
      <c r="L14" s="45" t="s">
        <v>81</v>
      </c>
      <c r="M14" s="29"/>
    </row>
    <row r="15" spans="1:13" ht="25.5" x14ac:dyDescent="0.2">
      <c r="A15" s="22" t="s">
        <v>121</v>
      </c>
      <c r="B15" s="28" t="s">
        <v>59</v>
      </c>
      <c r="C15" s="9" t="s">
        <v>79</v>
      </c>
      <c r="D15" s="5" t="s">
        <v>81</v>
      </c>
      <c r="E15" s="8">
        <v>29.164000000000001</v>
      </c>
      <c r="F15" s="30">
        <v>29.18</v>
      </c>
      <c r="G15" s="46" t="s">
        <v>81</v>
      </c>
      <c r="H15" s="46" t="s">
        <v>81</v>
      </c>
      <c r="I15" s="46" t="s">
        <v>81</v>
      </c>
      <c r="J15" s="46" t="s">
        <v>81</v>
      </c>
      <c r="K15" s="46" t="s">
        <v>81</v>
      </c>
      <c r="L15" s="45" t="s">
        <v>81</v>
      </c>
      <c r="M15" s="29"/>
    </row>
    <row r="16" spans="1:13" ht="28.5" customHeight="1" x14ac:dyDescent="0.2">
      <c r="A16" s="22" t="s">
        <v>122</v>
      </c>
      <c r="B16" s="28" t="s">
        <v>60</v>
      </c>
      <c r="C16" s="9" t="s">
        <v>80</v>
      </c>
      <c r="D16" s="5" t="s">
        <v>81</v>
      </c>
      <c r="E16" s="32">
        <v>1471185</v>
      </c>
      <c r="F16" s="32">
        <v>1594556</v>
      </c>
      <c r="G16" s="46" t="s">
        <v>81</v>
      </c>
      <c r="H16" s="46" t="s">
        <v>81</v>
      </c>
      <c r="I16" s="46" t="s">
        <v>81</v>
      </c>
      <c r="J16" s="46" t="s">
        <v>81</v>
      </c>
      <c r="K16" s="46" t="s">
        <v>81</v>
      </c>
      <c r="L16" s="45" t="s">
        <v>81</v>
      </c>
      <c r="M16" s="29"/>
    </row>
    <row r="17" spans="1:13" ht="30" customHeight="1" x14ac:dyDescent="0.2">
      <c r="A17" s="22" t="s">
        <v>123</v>
      </c>
      <c r="B17" s="28" t="s">
        <v>61</v>
      </c>
      <c r="C17" s="9" t="s">
        <v>54</v>
      </c>
      <c r="D17" s="5" t="s">
        <v>81</v>
      </c>
      <c r="E17" s="8">
        <v>40</v>
      </c>
      <c r="F17" s="8">
        <v>60</v>
      </c>
      <c r="G17" s="46" t="s">
        <v>81</v>
      </c>
      <c r="H17" s="46" t="s">
        <v>81</v>
      </c>
      <c r="I17" s="46" t="s">
        <v>81</v>
      </c>
      <c r="J17" s="46" t="s">
        <v>81</v>
      </c>
      <c r="K17" s="46" t="s">
        <v>81</v>
      </c>
      <c r="L17" s="45" t="s">
        <v>81</v>
      </c>
      <c r="M17" s="29"/>
    </row>
    <row r="18" spans="1:13" ht="15" customHeight="1" x14ac:dyDescent="0.2">
      <c r="A18" s="22"/>
      <c r="B18" s="68" t="s">
        <v>124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13" ht="27" customHeight="1" x14ac:dyDescent="0.2">
      <c r="A19" s="22" t="s">
        <v>125</v>
      </c>
      <c r="B19" s="44" t="s">
        <v>55</v>
      </c>
      <c r="C19" s="9" t="s">
        <v>79</v>
      </c>
      <c r="D19" s="45" t="s">
        <v>81</v>
      </c>
      <c r="E19" s="45" t="s">
        <v>81</v>
      </c>
      <c r="F19" s="45" t="s">
        <v>81</v>
      </c>
      <c r="G19" s="30" t="s">
        <v>81</v>
      </c>
      <c r="H19" s="30" t="s">
        <v>81</v>
      </c>
      <c r="I19" s="45">
        <v>32.595999999999997</v>
      </c>
      <c r="J19" s="47">
        <v>32.681399999999996</v>
      </c>
      <c r="K19" s="45">
        <v>32.756999999999998</v>
      </c>
      <c r="L19" s="45">
        <v>32.917999999999999</v>
      </c>
      <c r="M19" s="45"/>
    </row>
    <row r="20" spans="1:13" ht="15" customHeight="1" x14ac:dyDescent="0.2">
      <c r="A20" s="22" t="s">
        <v>126</v>
      </c>
      <c r="B20" s="44" t="s">
        <v>56</v>
      </c>
      <c r="C20" s="9" t="s">
        <v>79</v>
      </c>
      <c r="D20" s="45" t="s">
        <v>81</v>
      </c>
      <c r="E20" s="45" t="s">
        <v>81</v>
      </c>
      <c r="F20" s="45" t="s">
        <v>81</v>
      </c>
      <c r="G20" s="30" t="s">
        <v>81</v>
      </c>
      <c r="H20" s="30" t="s">
        <v>81</v>
      </c>
      <c r="I20" s="45">
        <v>67.569000000000003</v>
      </c>
      <c r="J20" s="47">
        <v>67.569999999999993</v>
      </c>
      <c r="K20" s="45">
        <v>67.908000000000001</v>
      </c>
      <c r="L20" s="45">
        <v>68.247</v>
      </c>
      <c r="M20" s="45"/>
    </row>
    <row r="21" spans="1:13" ht="15" customHeight="1" x14ac:dyDescent="0.2">
      <c r="A21" s="22" t="s">
        <v>127</v>
      </c>
      <c r="B21" s="44" t="s">
        <v>57</v>
      </c>
      <c r="C21" s="9" t="s">
        <v>79</v>
      </c>
      <c r="D21" s="45" t="s">
        <v>81</v>
      </c>
      <c r="E21" s="45" t="s">
        <v>81</v>
      </c>
      <c r="F21" s="45" t="s">
        <v>81</v>
      </c>
      <c r="G21" s="30" t="s">
        <v>81</v>
      </c>
      <c r="H21" s="30" t="s">
        <v>81</v>
      </c>
      <c r="I21" s="45">
        <v>10.92</v>
      </c>
      <c r="J21" s="47">
        <v>10.94</v>
      </c>
      <c r="K21" s="45">
        <v>10.92</v>
      </c>
      <c r="L21" s="45">
        <v>10.92</v>
      </c>
      <c r="M21" s="45"/>
    </row>
    <row r="22" spans="1:13" ht="25.5" customHeight="1" x14ac:dyDescent="0.2">
      <c r="A22" s="22" t="s">
        <v>128</v>
      </c>
      <c r="B22" s="44" t="s">
        <v>58</v>
      </c>
      <c r="C22" s="9" t="s">
        <v>79</v>
      </c>
      <c r="D22" s="45" t="s">
        <v>81</v>
      </c>
      <c r="E22" s="45" t="s">
        <v>81</v>
      </c>
      <c r="F22" s="45" t="s">
        <v>81</v>
      </c>
      <c r="G22" s="30">
        <v>2.4</v>
      </c>
      <c r="H22" s="30">
        <v>2.4</v>
      </c>
      <c r="I22" s="45">
        <v>14.194000000000001</v>
      </c>
      <c r="J22" s="47">
        <v>14.205</v>
      </c>
      <c r="K22" s="45">
        <v>14.366</v>
      </c>
      <c r="L22" s="45">
        <v>14.538</v>
      </c>
      <c r="M22" s="45"/>
    </row>
    <row r="23" spans="1:13" ht="27" customHeight="1" x14ac:dyDescent="0.2">
      <c r="A23" s="22" t="s">
        <v>129</v>
      </c>
      <c r="B23" s="44" t="s">
        <v>59</v>
      </c>
      <c r="C23" s="9" t="s">
        <v>79</v>
      </c>
      <c r="D23" s="45" t="s">
        <v>81</v>
      </c>
      <c r="E23" s="45" t="s">
        <v>81</v>
      </c>
      <c r="F23" s="45" t="s">
        <v>81</v>
      </c>
      <c r="G23" s="30">
        <v>14.9</v>
      </c>
      <c r="H23" s="30">
        <v>18.2</v>
      </c>
      <c r="I23" s="45">
        <v>29.861000000000001</v>
      </c>
      <c r="J23" s="47">
        <v>38.511000000000003</v>
      </c>
      <c r="K23" s="45">
        <v>30.559000000000001</v>
      </c>
      <c r="L23" s="45">
        <v>31.257000000000001</v>
      </c>
      <c r="M23" s="45"/>
    </row>
    <row r="24" spans="1:13" ht="28.5" customHeight="1" x14ac:dyDescent="0.2">
      <c r="A24" s="22" t="s">
        <v>130</v>
      </c>
      <c r="B24" s="44" t="s">
        <v>60</v>
      </c>
      <c r="C24" s="9" t="s">
        <v>80</v>
      </c>
      <c r="D24" s="45" t="s">
        <v>81</v>
      </c>
      <c r="E24" s="45" t="s">
        <v>81</v>
      </c>
      <c r="F24" s="45" t="s">
        <v>81</v>
      </c>
      <c r="G24" s="38">
        <v>750000</v>
      </c>
      <c r="H24" s="38">
        <v>799832</v>
      </c>
      <c r="I24" s="32">
        <v>1918512</v>
      </c>
      <c r="J24" s="38">
        <v>1986610</v>
      </c>
      <c r="K24" s="32">
        <v>1933727</v>
      </c>
      <c r="L24" s="32">
        <v>1948942</v>
      </c>
      <c r="M24" s="45"/>
    </row>
    <row r="25" spans="1:13" ht="47.25" customHeight="1" x14ac:dyDescent="0.2">
      <c r="A25" s="22" t="s">
        <v>131</v>
      </c>
      <c r="B25" s="44" t="s">
        <v>61</v>
      </c>
      <c r="C25" s="9" t="s">
        <v>54</v>
      </c>
      <c r="D25" s="45" t="s">
        <v>81</v>
      </c>
      <c r="E25" s="45" t="s">
        <v>81</v>
      </c>
      <c r="F25" s="45" t="s">
        <v>81</v>
      </c>
      <c r="G25" s="30">
        <v>60</v>
      </c>
      <c r="H25" s="30">
        <v>60</v>
      </c>
      <c r="I25" s="45">
        <v>100</v>
      </c>
      <c r="J25" s="47">
        <v>60</v>
      </c>
      <c r="K25" s="45">
        <v>100</v>
      </c>
      <c r="L25" s="45">
        <v>100</v>
      </c>
      <c r="M25" s="45" t="s">
        <v>144</v>
      </c>
    </row>
    <row r="26" spans="1:13" ht="29.25" customHeight="1" x14ac:dyDescent="0.2">
      <c r="A26" s="18">
        <v>1.2</v>
      </c>
      <c r="B26" s="60" t="s">
        <v>132</v>
      </c>
      <c r="C26" s="65"/>
      <c r="D26" s="61"/>
      <c r="E26" s="65"/>
      <c r="F26" s="65"/>
      <c r="G26" s="65"/>
      <c r="H26" s="65"/>
      <c r="I26" s="65"/>
      <c r="J26" s="65"/>
      <c r="K26" s="65"/>
      <c r="L26" s="65"/>
      <c r="M26" s="66"/>
    </row>
    <row r="27" spans="1:13" x14ac:dyDescent="0.2">
      <c r="A27" s="22"/>
      <c r="B27" s="52" t="s">
        <v>133</v>
      </c>
      <c r="C27" s="53"/>
      <c r="D27" s="53"/>
      <c r="E27" s="54"/>
      <c r="F27" s="54"/>
      <c r="G27" s="54"/>
      <c r="H27" s="54"/>
      <c r="I27" s="54"/>
      <c r="J27" s="54"/>
      <c r="K27" s="54"/>
      <c r="L27" s="54"/>
      <c r="M27" s="55"/>
    </row>
    <row r="28" spans="1:13" ht="79.5" customHeight="1" x14ac:dyDescent="0.2">
      <c r="A28" s="22" t="s">
        <v>62</v>
      </c>
      <c r="B28" s="13" t="s">
        <v>67</v>
      </c>
      <c r="C28" s="9" t="s">
        <v>54</v>
      </c>
      <c r="D28" s="5" t="s">
        <v>81</v>
      </c>
      <c r="E28" s="30">
        <v>5.9</v>
      </c>
      <c r="F28" s="30">
        <v>5.9</v>
      </c>
      <c r="G28" s="8" t="s">
        <v>81</v>
      </c>
      <c r="H28" s="8" t="s">
        <v>81</v>
      </c>
      <c r="I28" s="8" t="s">
        <v>81</v>
      </c>
      <c r="J28" s="8" t="s">
        <v>81</v>
      </c>
      <c r="K28" s="8" t="s">
        <v>81</v>
      </c>
      <c r="L28" s="8" t="s">
        <v>81</v>
      </c>
      <c r="M28" s="6"/>
    </row>
    <row r="29" spans="1:13" ht="89.25" x14ac:dyDescent="0.2">
      <c r="A29" s="22" t="s">
        <v>63</v>
      </c>
      <c r="B29" s="13" t="s">
        <v>68</v>
      </c>
      <c r="C29" s="9" t="s">
        <v>69</v>
      </c>
      <c r="D29" s="5" t="s">
        <v>81</v>
      </c>
      <c r="E29" s="30" t="s">
        <v>81</v>
      </c>
      <c r="F29" s="30" t="s">
        <v>81</v>
      </c>
      <c r="G29" s="8" t="s">
        <v>81</v>
      </c>
      <c r="H29" s="8" t="s">
        <v>81</v>
      </c>
      <c r="I29" s="8" t="s">
        <v>81</v>
      </c>
      <c r="J29" s="8" t="s">
        <v>81</v>
      </c>
      <c r="K29" s="8" t="s">
        <v>82</v>
      </c>
      <c r="L29" s="8" t="s">
        <v>82</v>
      </c>
      <c r="M29" s="6"/>
    </row>
    <row r="30" spans="1:13" ht="120.75" customHeight="1" x14ac:dyDescent="0.2">
      <c r="A30" s="22" t="s">
        <v>64</v>
      </c>
      <c r="B30" s="13" t="s">
        <v>70</v>
      </c>
      <c r="C30" s="9" t="s">
        <v>69</v>
      </c>
      <c r="D30" s="5" t="s">
        <v>81</v>
      </c>
      <c r="E30" s="30">
        <v>10</v>
      </c>
      <c r="F30" s="30">
        <v>10</v>
      </c>
      <c r="G30" s="8" t="s">
        <v>81</v>
      </c>
      <c r="H30" s="8" t="s">
        <v>81</v>
      </c>
      <c r="I30" s="8" t="s">
        <v>81</v>
      </c>
      <c r="J30" s="8" t="s">
        <v>81</v>
      </c>
      <c r="K30" s="8" t="s">
        <v>83</v>
      </c>
      <c r="L30" s="8" t="s">
        <v>83</v>
      </c>
      <c r="M30" s="6"/>
    </row>
    <row r="31" spans="1:13" ht="43.5" customHeight="1" x14ac:dyDescent="0.2">
      <c r="A31" s="22" t="s">
        <v>65</v>
      </c>
      <c r="B31" s="13" t="s">
        <v>71</v>
      </c>
      <c r="C31" s="9" t="s">
        <v>72</v>
      </c>
      <c r="D31" s="5" t="s">
        <v>81</v>
      </c>
      <c r="E31" s="30">
        <v>10</v>
      </c>
      <c r="F31" s="30">
        <v>10</v>
      </c>
      <c r="G31" s="8" t="s">
        <v>81</v>
      </c>
      <c r="H31" s="8" t="s">
        <v>81</v>
      </c>
      <c r="I31" s="8" t="s">
        <v>81</v>
      </c>
      <c r="J31" s="8" t="s">
        <v>81</v>
      </c>
      <c r="K31" s="8" t="s">
        <v>84</v>
      </c>
      <c r="L31" s="8" t="s">
        <v>84</v>
      </c>
      <c r="M31" s="6"/>
    </row>
    <row r="32" spans="1:13" ht="54" customHeight="1" x14ac:dyDescent="0.2">
      <c r="A32" s="22" t="s">
        <v>66</v>
      </c>
      <c r="B32" s="13" t="s">
        <v>73</v>
      </c>
      <c r="C32" s="9" t="s">
        <v>74</v>
      </c>
      <c r="D32" s="5" t="s">
        <v>81</v>
      </c>
      <c r="E32" s="30">
        <v>549</v>
      </c>
      <c r="F32" s="30">
        <v>436.8</v>
      </c>
      <c r="G32" s="8" t="s">
        <v>81</v>
      </c>
      <c r="H32" s="8" t="s">
        <v>81</v>
      </c>
      <c r="I32" s="8" t="s">
        <v>81</v>
      </c>
      <c r="J32" s="8" t="s">
        <v>81</v>
      </c>
      <c r="K32" s="8" t="s">
        <v>85</v>
      </c>
      <c r="L32" s="8" t="s">
        <v>85</v>
      </c>
      <c r="M32" s="6"/>
    </row>
    <row r="33" spans="1:13" x14ac:dyDescent="0.2">
      <c r="A33" s="22">
        <v>1.3</v>
      </c>
      <c r="B33" s="51" t="s">
        <v>134</v>
      </c>
      <c r="C33" s="51"/>
      <c r="D33" s="51"/>
      <c r="E33" s="67"/>
      <c r="F33" s="67"/>
      <c r="G33" s="67"/>
      <c r="H33" s="67"/>
      <c r="I33" s="67"/>
      <c r="J33" s="67"/>
      <c r="K33" s="67"/>
      <c r="L33" s="67"/>
      <c r="M33" s="51"/>
    </row>
    <row r="34" spans="1:13" x14ac:dyDescent="0.2">
      <c r="A34" s="22"/>
      <c r="B34" s="51" t="s">
        <v>135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</row>
    <row r="35" spans="1:13" ht="42" customHeight="1" x14ac:dyDescent="0.2">
      <c r="A35" s="22" t="s">
        <v>75</v>
      </c>
      <c r="B35" s="13" t="s">
        <v>76</v>
      </c>
      <c r="C35" s="9" t="s">
        <v>54</v>
      </c>
      <c r="D35" s="8" t="s">
        <v>81</v>
      </c>
      <c r="E35" s="8">
        <v>3.5</v>
      </c>
      <c r="F35" s="8">
        <v>3.5</v>
      </c>
      <c r="G35" s="8" t="s">
        <v>81</v>
      </c>
      <c r="H35" s="8" t="s">
        <v>81</v>
      </c>
      <c r="I35" s="8">
        <v>3.5</v>
      </c>
      <c r="J35" s="30">
        <v>3.5</v>
      </c>
      <c r="K35" s="8">
        <v>3.5</v>
      </c>
      <c r="L35" s="8">
        <v>3.5</v>
      </c>
      <c r="M35" s="12"/>
    </row>
    <row r="36" spans="1:13" x14ac:dyDescent="0.2">
      <c r="A36" s="18">
        <v>1.4</v>
      </c>
      <c r="B36" s="60" t="s">
        <v>136</v>
      </c>
      <c r="C36" s="61"/>
      <c r="D36" s="61"/>
      <c r="E36" s="62"/>
      <c r="F36" s="62"/>
      <c r="G36" s="62"/>
      <c r="H36" s="62"/>
      <c r="I36" s="62"/>
      <c r="J36" s="62"/>
      <c r="K36" s="62"/>
      <c r="L36" s="62"/>
      <c r="M36" s="63"/>
    </row>
    <row r="37" spans="1:13" ht="25.5" x14ac:dyDescent="0.2">
      <c r="A37" s="22" t="s">
        <v>77</v>
      </c>
      <c r="B37" s="13" t="s">
        <v>49</v>
      </c>
      <c r="C37" s="8" t="s">
        <v>53</v>
      </c>
      <c r="D37" s="8" t="s">
        <v>81</v>
      </c>
      <c r="E37" s="17" t="s">
        <v>81</v>
      </c>
      <c r="F37" s="17" t="s">
        <v>81</v>
      </c>
      <c r="G37" s="17" t="s">
        <v>81</v>
      </c>
      <c r="H37" s="17" t="s">
        <v>81</v>
      </c>
      <c r="I37" s="17" t="s">
        <v>81</v>
      </c>
      <c r="J37" s="17" t="s">
        <v>81</v>
      </c>
      <c r="K37" s="17" t="s">
        <v>81</v>
      </c>
      <c r="L37" s="17" t="s">
        <v>81</v>
      </c>
      <c r="M37" s="15"/>
    </row>
    <row r="38" spans="1:13" ht="38.25" x14ac:dyDescent="0.2">
      <c r="A38" s="22" t="s">
        <v>137</v>
      </c>
      <c r="B38" s="13" t="s">
        <v>50</v>
      </c>
      <c r="C38" s="8" t="s">
        <v>54</v>
      </c>
      <c r="D38" s="8" t="s">
        <v>81</v>
      </c>
      <c r="E38" s="17">
        <v>20</v>
      </c>
      <c r="F38" s="14">
        <v>20</v>
      </c>
      <c r="G38" s="14" t="s">
        <v>81</v>
      </c>
      <c r="H38" s="14" t="s">
        <v>81</v>
      </c>
      <c r="I38" s="14" t="s">
        <v>81</v>
      </c>
      <c r="J38" s="14" t="s">
        <v>81</v>
      </c>
      <c r="K38" s="14" t="s">
        <v>81</v>
      </c>
      <c r="L38" s="14" t="s">
        <v>81</v>
      </c>
      <c r="M38" s="15"/>
    </row>
    <row r="39" spans="1:13" x14ac:dyDescent="0.2">
      <c r="A39" s="19"/>
      <c r="B39" s="25"/>
      <c r="C39" s="26"/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1:13" x14ac:dyDescent="0.2">
      <c r="A40" s="19"/>
      <c r="B40" s="56"/>
      <c r="C40" s="56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1:13" x14ac:dyDescent="0.2">
      <c r="A41" s="19"/>
      <c r="B41" s="56" t="s">
        <v>145</v>
      </c>
      <c r="C41" s="56"/>
      <c r="D41" s="21"/>
      <c r="E41" s="21"/>
      <c r="F41" s="21"/>
      <c r="G41" s="21"/>
      <c r="H41" s="21"/>
      <c r="I41" s="21"/>
      <c r="J41" s="21"/>
      <c r="K41" s="21"/>
      <c r="L41" s="21"/>
      <c r="M41" s="24" t="s">
        <v>78</v>
      </c>
    </row>
    <row r="42" spans="1:13" x14ac:dyDescent="0.2">
      <c r="A42" s="19"/>
      <c r="B42" s="27">
        <v>44245</v>
      </c>
      <c r="C42" s="26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13" x14ac:dyDescent="0.2">
      <c r="A43" s="19"/>
      <c r="B43" s="20"/>
      <c r="C43" s="23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3" x14ac:dyDescent="0.2">
      <c r="A44" s="19"/>
      <c r="B44" s="20"/>
      <c r="C44" s="23"/>
      <c r="D44" s="21"/>
      <c r="E44" s="21"/>
      <c r="F44" s="21"/>
      <c r="G44" s="21"/>
      <c r="H44" s="21"/>
      <c r="I44" s="21"/>
      <c r="J44" s="21"/>
      <c r="K44" s="21"/>
      <c r="L44" s="21"/>
      <c r="M44" s="21"/>
    </row>
    <row r="46" spans="1:13" ht="12" customHeight="1" x14ac:dyDescent="0.2">
      <c r="B46" s="4"/>
      <c r="C46" s="4"/>
      <c r="D46" s="4"/>
      <c r="E46" s="4"/>
      <c r="F46" s="4"/>
    </row>
    <row r="47" spans="1:13" ht="15.75" customHeight="1" x14ac:dyDescent="0.2"/>
    <row r="48" spans="1:13" ht="12" customHeight="1" x14ac:dyDescent="0.2"/>
  </sheetData>
  <mergeCells count="26">
    <mergeCell ref="I1:M1"/>
    <mergeCell ref="A6:A8"/>
    <mergeCell ref="D6:D8"/>
    <mergeCell ref="M6:M8"/>
    <mergeCell ref="I7:J7"/>
    <mergeCell ref="K7:K8"/>
    <mergeCell ref="L7:L8"/>
    <mergeCell ref="C6:C8"/>
    <mergeCell ref="B6:B8"/>
    <mergeCell ref="E7:F7"/>
    <mergeCell ref="B4:M4"/>
    <mergeCell ref="G6:J6"/>
    <mergeCell ref="E6:F6"/>
    <mergeCell ref="K6:L6"/>
    <mergeCell ref="G7:H7"/>
    <mergeCell ref="I2:M2"/>
    <mergeCell ref="B34:M34"/>
    <mergeCell ref="B27:M27"/>
    <mergeCell ref="B40:C40"/>
    <mergeCell ref="B41:C41"/>
    <mergeCell ref="B9:M9"/>
    <mergeCell ref="B36:M36"/>
    <mergeCell ref="B10:M10"/>
    <mergeCell ref="B26:M26"/>
    <mergeCell ref="B33:M33"/>
    <mergeCell ref="B18:M18"/>
  </mergeCells>
  <phoneticPr fontId="1" type="noConversion"/>
  <pageMargins left="0.19685039370078741" right="0.19685039370078741" top="0.78740157480314965" bottom="0.39370078740157483" header="0.51181102362204722" footer="0.35433070866141736"/>
  <pageSetup paperSize="9" scale="8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5"/>
  <sheetViews>
    <sheetView view="pageBreakPreview" topLeftCell="A7" zoomScale="115" zoomScaleNormal="115" zoomScaleSheetLayoutView="115" workbookViewId="0">
      <pane xSplit="2" ySplit="3" topLeftCell="C31" activePane="bottomRight" state="frozen"/>
      <selection activeCell="A7" sqref="A7"/>
      <selection pane="topRight" activeCell="C7" sqref="C7"/>
      <selection pane="bottomLeft" activeCell="A10" sqref="A10"/>
      <selection pane="bottomRight" activeCell="C34" sqref="C34"/>
    </sheetView>
  </sheetViews>
  <sheetFormatPr defaultColWidth="8.85546875" defaultRowHeight="15" x14ac:dyDescent="0.2"/>
  <cols>
    <col min="1" max="1" width="17.85546875" style="10" customWidth="1"/>
    <col min="2" max="2" width="22.85546875" style="10" customWidth="1"/>
    <col min="3" max="3" width="26.28515625" style="10" customWidth="1"/>
    <col min="4" max="5" width="7.7109375" style="10" customWidth="1"/>
    <col min="6" max="6" width="14.28515625" style="10" customWidth="1"/>
    <col min="7" max="7" width="10.42578125" style="10" customWidth="1"/>
    <col min="8" max="9" width="11.28515625" style="10" customWidth="1"/>
    <col min="10" max="11" width="9.140625" style="10" customWidth="1"/>
    <col min="12" max="12" width="9.28515625" style="10" customWidth="1"/>
    <col min="13" max="13" width="9.7109375" style="10" customWidth="1"/>
    <col min="14" max="15" width="10" style="10" customWidth="1"/>
    <col min="16" max="16" width="22.7109375" style="10" customWidth="1"/>
    <col min="17" max="16384" width="8.85546875" style="10"/>
  </cols>
  <sheetData>
    <row r="1" spans="1:16" ht="15.6" customHeight="1" x14ac:dyDescent="0.2">
      <c r="L1" s="69" t="s">
        <v>24</v>
      </c>
      <c r="M1" s="69"/>
      <c r="N1" s="69"/>
      <c r="O1" s="69"/>
      <c r="P1" s="69"/>
    </row>
    <row r="2" spans="1:16" ht="52.15" customHeight="1" x14ac:dyDescent="0.2">
      <c r="L2" s="69" t="s">
        <v>38</v>
      </c>
      <c r="M2" s="69"/>
      <c r="N2" s="69"/>
      <c r="O2" s="69"/>
      <c r="P2" s="69"/>
    </row>
    <row r="4" spans="1:16" ht="47.45" customHeight="1" x14ac:dyDescent="0.2">
      <c r="A4" s="82" t="s">
        <v>43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6" spans="1:16" ht="26.25" customHeight="1" x14ac:dyDescent="0.2">
      <c r="A6" s="79" t="s">
        <v>35</v>
      </c>
      <c r="B6" s="79" t="s">
        <v>33</v>
      </c>
      <c r="C6" s="79" t="s">
        <v>34</v>
      </c>
      <c r="D6" s="79" t="s">
        <v>18</v>
      </c>
      <c r="E6" s="79"/>
      <c r="F6" s="79"/>
      <c r="G6" s="79"/>
      <c r="H6" s="92" t="s">
        <v>22</v>
      </c>
      <c r="I6" s="92"/>
      <c r="J6" s="92"/>
      <c r="K6" s="92"/>
      <c r="L6" s="92"/>
      <c r="M6" s="92"/>
      <c r="N6" s="92"/>
      <c r="O6" s="92"/>
      <c r="P6" s="79" t="s">
        <v>29</v>
      </c>
    </row>
    <row r="7" spans="1:16" ht="15.75" customHeight="1" x14ac:dyDescent="0.2">
      <c r="A7" s="79"/>
      <c r="B7" s="79"/>
      <c r="C7" s="79"/>
      <c r="D7" s="79" t="s">
        <v>19</v>
      </c>
      <c r="E7" s="79" t="s">
        <v>23</v>
      </c>
      <c r="F7" s="79" t="s">
        <v>20</v>
      </c>
      <c r="G7" s="79" t="s">
        <v>21</v>
      </c>
      <c r="H7" s="79" t="s">
        <v>86</v>
      </c>
      <c r="I7" s="79"/>
      <c r="J7" s="79" t="s">
        <v>87</v>
      </c>
      <c r="K7" s="79"/>
      <c r="L7" s="79"/>
      <c r="M7" s="79"/>
      <c r="N7" s="79" t="s">
        <v>3</v>
      </c>
      <c r="O7" s="79"/>
      <c r="P7" s="79"/>
    </row>
    <row r="8" spans="1:16" ht="30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 t="s">
        <v>10</v>
      </c>
      <c r="K8" s="79"/>
      <c r="L8" s="79" t="s">
        <v>12</v>
      </c>
      <c r="M8" s="79"/>
      <c r="N8" s="79"/>
      <c r="O8" s="79"/>
      <c r="P8" s="79"/>
    </row>
    <row r="9" spans="1:16" ht="32.25" customHeight="1" x14ac:dyDescent="0.2">
      <c r="A9" s="79"/>
      <c r="B9" s="79"/>
      <c r="C9" s="79"/>
      <c r="D9" s="79"/>
      <c r="E9" s="79"/>
      <c r="F9" s="79"/>
      <c r="G9" s="79"/>
      <c r="H9" s="8" t="s">
        <v>4</v>
      </c>
      <c r="I9" s="8" t="s">
        <v>5</v>
      </c>
      <c r="J9" s="8" t="s">
        <v>4</v>
      </c>
      <c r="K9" s="8" t="s">
        <v>5</v>
      </c>
      <c r="L9" s="8" t="s">
        <v>4</v>
      </c>
      <c r="M9" s="8" t="s">
        <v>5</v>
      </c>
      <c r="N9" s="8" t="s">
        <v>46</v>
      </c>
      <c r="O9" s="8" t="s">
        <v>47</v>
      </c>
      <c r="P9" s="79"/>
    </row>
    <row r="10" spans="1:16" ht="38.25" x14ac:dyDescent="0.2">
      <c r="A10" s="79" t="s">
        <v>36</v>
      </c>
      <c r="B10" s="79" t="s">
        <v>88</v>
      </c>
      <c r="C10" s="37" t="s">
        <v>89</v>
      </c>
      <c r="D10" s="8" t="s">
        <v>93</v>
      </c>
      <c r="E10" s="8" t="s">
        <v>98</v>
      </c>
      <c r="F10" s="8" t="s">
        <v>98</v>
      </c>
      <c r="G10" s="8" t="s">
        <v>98</v>
      </c>
      <c r="H10" s="33">
        <f>H35+H13+H20+H30+H33</f>
        <v>23977.850999999999</v>
      </c>
      <c r="I10" s="33">
        <f>I35+I13+I20+I30+I33</f>
        <v>23774.217000000001</v>
      </c>
      <c r="J10" s="33">
        <f>J13+J22+J30+J33+J35+J38</f>
        <v>1837.9209999999998</v>
      </c>
      <c r="K10" s="33">
        <f t="shared" ref="K10:O10" si="0">K13+K22+K30+K33+K35+K38</f>
        <v>1384.4780600000001</v>
      </c>
      <c r="L10" s="33">
        <f t="shared" si="0"/>
        <v>3738.6740399999999</v>
      </c>
      <c r="M10" s="33">
        <f t="shared" si="0"/>
        <v>3721.9697999999999</v>
      </c>
      <c r="N10" s="33">
        <f t="shared" si="0"/>
        <v>4908.7620000000006</v>
      </c>
      <c r="O10" s="33">
        <f t="shared" si="0"/>
        <v>4908.7620000000006</v>
      </c>
      <c r="P10" s="8"/>
    </row>
    <row r="11" spans="1:16" s="43" customFormat="1" ht="25.5" x14ac:dyDescent="0.2">
      <c r="A11" s="79"/>
      <c r="B11" s="79"/>
      <c r="C11" s="42" t="s">
        <v>90</v>
      </c>
      <c r="D11" s="30" t="s">
        <v>93</v>
      </c>
      <c r="E11" s="30" t="s">
        <v>98</v>
      </c>
      <c r="F11" s="30" t="s">
        <v>98</v>
      </c>
      <c r="G11" s="30" t="s">
        <v>98</v>
      </c>
      <c r="H11" s="39">
        <f>H10</f>
        <v>23977.850999999999</v>
      </c>
      <c r="I11" s="39">
        <f t="shared" ref="I11:O11" si="1">I10</f>
        <v>23774.217000000001</v>
      </c>
      <c r="J11" s="39">
        <f>J10</f>
        <v>1837.9209999999998</v>
      </c>
      <c r="K11" s="39">
        <f t="shared" si="1"/>
        <v>1384.4780600000001</v>
      </c>
      <c r="L11" s="39">
        <f t="shared" si="1"/>
        <v>3738.6740399999999</v>
      </c>
      <c r="M11" s="39">
        <f t="shared" si="1"/>
        <v>3721.9697999999999</v>
      </c>
      <c r="N11" s="39">
        <f t="shared" si="1"/>
        <v>4908.7620000000006</v>
      </c>
      <c r="O11" s="39">
        <f t="shared" si="1"/>
        <v>4908.7620000000006</v>
      </c>
      <c r="P11" s="30"/>
    </row>
    <row r="12" spans="1:16" s="43" customFormat="1" x14ac:dyDescent="0.2">
      <c r="A12" s="79"/>
      <c r="B12" s="79"/>
      <c r="C12" s="42" t="s">
        <v>91</v>
      </c>
      <c r="D12" s="30">
        <v>163</v>
      </c>
      <c r="E12" s="30" t="s">
        <v>98</v>
      </c>
      <c r="F12" s="30" t="s">
        <v>98</v>
      </c>
      <c r="G12" s="30" t="s">
        <v>98</v>
      </c>
      <c r="H12" s="30"/>
      <c r="I12" s="30"/>
      <c r="J12" s="30"/>
      <c r="K12" s="30"/>
      <c r="L12" s="30"/>
      <c r="M12" s="30"/>
      <c r="N12" s="30"/>
      <c r="O12" s="30"/>
      <c r="P12" s="30"/>
    </row>
    <row r="13" spans="1:16" s="43" customFormat="1" ht="41.25" customHeight="1" x14ac:dyDescent="0.2">
      <c r="A13" s="90" t="s">
        <v>92</v>
      </c>
      <c r="B13" s="87" t="s">
        <v>114</v>
      </c>
      <c r="C13" s="42" t="s">
        <v>89</v>
      </c>
      <c r="D13" s="30" t="s">
        <v>93</v>
      </c>
      <c r="E13" s="30" t="s">
        <v>98</v>
      </c>
      <c r="F13" s="30" t="s">
        <v>98</v>
      </c>
      <c r="G13" s="30" t="s">
        <v>98</v>
      </c>
      <c r="H13" s="41">
        <f t="shared" ref="H13:I13" si="2">SUM(H14:H19)</f>
        <v>3240.8550000000005</v>
      </c>
      <c r="I13" s="41">
        <f t="shared" si="2"/>
        <v>3240.8550000000005</v>
      </c>
      <c r="J13" s="41"/>
      <c r="K13" s="41"/>
      <c r="L13" s="41"/>
      <c r="M13" s="41"/>
      <c r="N13" s="41"/>
      <c r="O13" s="41"/>
      <c r="P13" s="30"/>
    </row>
    <row r="14" spans="1:16" s="43" customFormat="1" x14ac:dyDescent="0.2">
      <c r="A14" s="90"/>
      <c r="B14" s="88"/>
      <c r="C14" s="85" t="s">
        <v>90</v>
      </c>
      <c r="D14" s="30" t="s">
        <v>93</v>
      </c>
      <c r="E14" s="30" t="s">
        <v>101</v>
      </c>
      <c r="F14" s="30" t="s">
        <v>102</v>
      </c>
      <c r="G14" s="30">
        <v>121.129</v>
      </c>
      <c r="H14" s="41">
        <v>2708.0010000000002</v>
      </c>
      <c r="I14" s="41">
        <v>2708.0010000000002</v>
      </c>
      <c r="J14" s="41"/>
      <c r="K14" s="41"/>
      <c r="L14" s="41"/>
      <c r="M14" s="41"/>
      <c r="N14" s="41"/>
      <c r="O14" s="41"/>
      <c r="P14" s="30"/>
    </row>
    <row r="15" spans="1:16" s="43" customFormat="1" x14ac:dyDescent="0.2">
      <c r="A15" s="90"/>
      <c r="B15" s="88"/>
      <c r="C15" s="93"/>
      <c r="D15" s="30" t="s">
        <v>93</v>
      </c>
      <c r="E15" s="30" t="s">
        <v>101</v>
      </c>
      <c r="F15" s="30" t="s">
        <v>102</v>
      </c>
      <c r="G15" s="30">
        <v>122</v>
      </c>
      <c r="H15" s="41">
        <v>125.3</v>
      </c>
      <c r="I15" s="41">
        <v>125.3</v>
      </c>
      <c r="J15" s="41"/>
      <c r="K15" s="41"/>
      <c r="L15" s="41"/>
      <c r="M15" s="41"/>
      <c r="N15" s="41"/>
      <c r="O15" s="41"/>
      <c r="P15" s="30"/>
    </row>
    <row r="16" spans="1:16" s="43" customFormat="1" x14ac:dyDescent="0.2">
      <c r="A16" s="90"/>
      <c r="B16" s="88"/>
      <c r="C16" s="93"/>
      <c r="D16" s="30" t="s">
        <v>93</v>
      </c>
      <c r="E16" s="30" t="s">
        <v>101</v>
      </c>
      <c r="F16" s="30" t="s">
        <v>102</v>
      </c>
      <c r="G16" s="30">
        <v>244</v>
      </c>
      <c r="H16" s="41">
        <v>231.8</v>
      </c>
      <c r="I16" s="41">
        <v>231.8</v>
      </c>
      <c r="J16" s="41"/>
      <c r="K16" s="41"/>
      <c r="L16" s="41"/>
      <c r="M16" s="41"/>
      <c r="N16" s="41"/>
      <c r="O16" s="41"/>
      <c r="P16" s="30"/>
    </row>
    <row r="17" spans="1:16" s="43" customFormat="1" x14ac:dyDescent="0.2">
      <c r="A17" s="90"/>
      <c r="B17" s="88"/>
      <c r="C17" s="93"/>
      <c r="D17" s="30" t="s">
        <v>93</v>
      </c>
      <c r="E17" s="30" t="s">
        <v>101</v>
      </c>
      <c r="F17" s="30" t="s">
        <v>103</v>
      </c>
      <c r="G17" s="30">
        <v>811</v>
      </c>
      <c r="H17" s="41">
        <v>0.17100000000000001</v>
      </c>
      <c r="I17" s="41">
        <v>0.17100000000000001</v>
      </c>
      <c r="J17" s="41"/>
      <c r="K17" s="41"/>
      <c r="L17" s="41"/>
      <c r="M17" s="41"/>
      <c r="N17" s="41"/>
      <c r="O17" s="41"/>
      <c r="P17" s="30"/>
    </row>
    <row r="18" spans="1:16" s="43" customFormat="1" x14ac:dyDescent="0.2">
      <c r="A18" s="90"/>
      <c r="B18" s="88"/>
      <c r="C18" s="93"/>
      <c r="D18" s="30" t="s">
        <v>93</v>
      </c>
      <c r="E18" s="30" t="s">
        <v>101</v>
      </c>
      <c r="F18" s="30" t="s">
        <v>104</v>
      </c>
      <c r="G18" s="30">
        <v>121.129</v>
      </c>
      <c r="H18" s="41">
        <v>175.583</v>
      </c>
      <c r="I18" s="41">
        <v>175.583</v>
      </c>
      <c r="J18" s="41"/>
      <c r="K18" s="41"/>
      <c r="L18" s="41"/>
      <c r="M18" s="41"/>
      <c r="N18" s="41"/>
      <c r="O18" s="41"/>
      <c r="P18" s="30"/>
    </row>
    <row r="19" spans="1:16" s="43" customFormat="1" x14ac:dyDescent="0.2">
      <c r="A19" s="90"/>
      <c r="B19" s="88"/>
      <c r="C19" s="93"/>
      <c r="D19" s="30" t="s">
        <v>93</v>
      </c>
      <c r="E19" s="30" t="s">
        <v>101</v>
      </c>
      <c r="F19" s="30" t="s">
        <v>105</v>
      </c>
      <c r="G19" s="30">
        <v>121.129</v>
      </c>
      <c r="H19" s="41"/>
      <c r="I19" s="41"/>
      <c r="J19" s="41"/>
      <c r="K19" s="41"/>
      <c r="L19" s="41"/>
      <c r="M19" s="41"/>
      <c r="N19" s="41"/>
      <c r="O19" s="41"/>
      <c r="P19" s="30"/>
    </row>
    <row r="20" spans="1:16" s="43" customFormat="1" ht="41.25" customHeight="1" x14ac:dyDescent="0.2">
      <c r="A20" s="90" t="s">
        <v>92</v>
      </c>
      <c r="B20" s="90" t="s">
        <v>115</v>
      </c>
      <c r="C20" s="42" t="s">
        <v>89</v>
      </c>
      <c r="D20" s="30" t="s">
        <v>93</v>
      </c>
      <c r="E20" s="30" t="s">
        <v>98</v>
      </c>
      <c r="F20" s="30" t="s">
        <v>98</v>
      </c>
      <c r="G20" s="30" t="s">
        <v>98</v>
      </c>
      <c r="H20" s="41">
        <f>H21</f>
        <v>100</v>
      </c>
      <c r="I20" s="41">
        <f t="shared" ref="I20" si="3">I21</f>
        <v>100</v>
      </c>
      <c r="J20" s="41"/>
      <c r="K20" s="41"/>
      <c r="L20" s="41"/>
      <c r="M20" s="41"/>
      <c r="N20" s="41"/>
      <c r="O20" s="41"/>
      <c r="P20" s="30"/>
    </row>
    <row r="21" spans="1:16" s="43" customFormat="1" ht="50.25" customHeight="1" x14ac:dyDescent="0.2">
      <c r="A21" s="90"/>
      <c r="B21" s="90"/>
      <c r="C21" s="42" t="s">
        <v>90</v>
      </c>
      <c r="D21" s="30" t="s">
        <v>93</v>
      </c>
      <c r="E21" s="30" t="s">
        <v>101</v>
      </c>
      <c r="F21" s="30" t="s">
        <v>106</v>
      </c>
      <c r="G21" s="30">
        <v>360</v>
      </c>
      <c r="H21" s="41">
        <v>100</v>
      </c>
      <c r="I21" s="41">
        <v>100</v>
      </c>
      <c r="J21" s="41"/>
      <c r="K21" s="41"/>
      <c r="L21" s="41"/>
      <c r="M21" s="41"/>
      <c r="N21" s="41"/>
      <c r="O21" s="41"/>
      <c r="P21" s="30"/>
    </row>
    <row r="22" spans="1:16" s="43" customFormat="1" ht="38.25" x14ac:dyDescent="0.2">
      <c r="A22" s="87" t="s">
        <v>26</v>
      </c>
      <c r="B22" s="87" t="s">
        <v>138</v>
      </c>
      <c r="C22" s="42" t="s">
        <v>89</v>
      </c>
      <c r="D22" s="30" t="s">
        <v>93</v>
      </c>
      <c r="E22" s="30" t="s">
        <v>98</v>
      </c>
      <c r="F22" s="30" t="s">
        <v>98</v>
      </c>
      <c r="G22" s="30" t="s">
        <v>98</v>
      </c>
      <c r="H22" s="41"/>
      <c r="I22" s="41"/>
      <c r="J22" s="41">
        <f>SUM(J23:J29)</f>
        <v>1837.9209999999998</v>
      </c>
      <c r="K22" s="41">
        <f t="shared" ref="K22:O22" si="4">SUM(K23:K29)</f>
        <v>1384.4780600000001</v>
      </c>
      <c r="L22" s="41">
        <f t="shared" si="4"/>
        <v>3725.8410399999998</v>
      </c>
      <c r="M22" s="41">
        <f t="shared" si="4"/>
        <v>3709.1369999999997</v>
      </c>
      <c r="N22" s="41">
        <f t="shared" si="4"/>
        <v>3971.1820000000002</v>
      </c>
      <c r="O22" s="41">
        <f t="shared" si="4"/>
        <v>3971.1820000000002</v>
      </c>
      <c r="P22" s="30"/>
    </row>
    <row r="23" spans="1:16" s="43" customFormat="1" ht="15" customHeight="1" x14ac:dyDescent="0.2">
      <c r="A23" s="88"/>
      <c r="B23" s="88"/>
      <c r="C23" s="87" t="s">
        <v>90</v>
      </c>
      <c r="D23" s="30" t="s">
        <v>93</v>
      </c>
      <c r="E23" s="30" t="s">
        <v>101</v>
      </c>
      <c r="F23" s="30" t="s">
        <v>102</v>
      </c>
      <c r="G23" s="30">
        <v>121.129</v>
      </c>
      <c r="H23" s="41"/>
      <c r="I23" s="41"/>
      <c r="J23" s="41">
        <v>1561.1130000000001</v>
      </c>
      <c r="K23" s="41">
        <v>1209.37985</v>
      </c>
      <c r="L23" s="41">
        <v>3145.7</v>
      </c>
      <c r="M23" s="41">
        <v>3145.7</v>
      </c>
      <c r="N23" s="41">
        <v>3353.4</v>
      </c>
      <c r="O23" s="41">
        <v>3353.4</v>
      </c>
      <c r="P23" s="30"/>
    </row>
    <row r="24" spans="1:16" s="43" customFormat="1" x14ac:dyDescent="0.2">
      <c r="A24" s="88"/>
      <c r="B24" s="88"/>
      <c r="C24" s="88"/>
      <c r="D24" s="30" t="s">
        <v>93</v>
      </c>
      <c r="E24" s="30" t="s">
        <v>101</v>
      </c>
      <c r="F24" s="30" t="s">
        <v>102</v>
      </c>
      <c r="G24" s="30">
        <v>122</v>
      </c>
      <c r="H24" s="41"/>
      <c r="I24" s="41"/>
      <c r="J24" s="41">
        <v>70</v>
      </c>
      <c r="K24" s="41">
        <v>39.908200000000001</v>
      </c>
      <c r="L24" s="41">
        <v>39.908200000000001</v>
      </c>
      <c r="M24" s="41">
        <v>39.908200000000001</v>
      </c>
      <c r="N24" s="41">
        <v>125.3</v>
      </c>
      <c r="O24" s="41">
        <v>125.3</v>
      </c>
      <c r="P24" s="30"/>
    </row>
    <row r="25" spans="1:16" s="43" customFormat="1" x14ac:dyDescent="0.2">
      <c r="A25" s="88"/>
      <c r="B25" s="88"/>
      <c r="C25" s="88"/>
      <c r="D25" s="30" t="s">
        <v>93</v>
      </c>
      <c r="E25" s="30" t="s">
        <v>101</v>
      </c>
      <c r="F25" s="30" t="s">
        <v>102</v>
      </c>
      <c r="G25" s="30">
        <v>244</v>
      </c>
      <c r="H25" s="41"/>
      <c r="I25" s="41"/>
      <c r="J25" s="41">
        <v>113.187</v>
      </c>
      <c r="K25" s="41">
        <v>49.778120000000001</v>
      </c>
      <c r="L25" s="41">
        <v>296.6918</v>
      </c>
      <c r="M25" s="41">
        <v>296.6918</v>
      </c>
      <c r="N25" s="41">
        <v>211.3</v>
      </c>
      <c r="O25" s="41">
        <v>211.3</v>
      </c>
      <c r="P25" s="30"/>
    </row>
    <row r="26" spans="1:16" s="43" customFormat="1" x14ac:dyDescent="0.2">
      <c r="A26" s="88"/>
      <c r="B26" s="88"/>
      <c r="C26" s="88"/>
      <c r="D26" s="30" t="s">
        <v>93</v>
      </c>
      <c r="E26" s="30" t="s">
        <v>101</v>
      </c>
      <c r="F26" s="30" t="s">
        <v>103</v>
      </c>
      <c r="G26" s="30">
        <v>811</v>
      </c>
      <c r="H26" s="41"/>
      <c r="I26" s="41"/>
      <c r="J26" s="41"/>
      <c r="K26" s="41"/>
      <c r="L26" s="41"/>
      <c r="M26" s="41"/>
      <c r="N26" s="41"/>
      <c r="O26" s="41"/>
      <c r="P26" s="30"/>
    </row>
    <row r="27" spans="1:16" s="43" customFormat="1" x14ac:dyDescent="0.2">
      <c r="A27" s="88"/>
      <c r="B27" s="88"/>
      <c r="C27" s="88"/>
      <c r="D27" s="30" t="s">
        <v>93</v>
      </c>
      <c r="E27" s="30" t="s">
        <v>101</v>
      </c>
      <c r="F27" s="30" t="s">
        <v>104</v>
      </c>
      <c r="G27" s="30">
        <v>121.129</v>
      </c>
      <c r="H27" s="41"/>
      <c r="I27" s="41"/>
      <c r="J27" s="41">
        <v>90.6</v>
      </c>
      <c r="K27" s="41">
        <v>85.41189</v>
      </c>
      <c r="L27" s="41">
        <v>122.40403999999999</v>
      </c>
      <c r="M27" s="41">
        <v>105.7</v>
      </c>
      <c r="N27" s="41">
        <v>181.18199999999999</v>
      </c>
      <c r="O27" s="41">
        <v>181.18199999999999</v>
      </c>
      <c r="P27" s="30"/>
    </row>
    <row r="28" spans="1:16" s="43" customFormat="1" x14ac:dyDescent="0.2">
      <c r="A28" s="88"/>
      <c r="B28" s="88"/>
      <c r="C28" s="88"/>
      <c r="D28" s="30" t="s">
        <v>93</v>
      </c>
      <c r="E28" s="30" t="s">
        <v>101</v>
      </c>
      <c r="F28" s="30" t="s">
        <v>105</v>
      </c>
      <c r="G28" s="30">
        <v>121.129</v>
      </c>
      <c r="H28" s="41"/>
      <c r="I28" s="41"/>
      <c r="J28" s="41">
        <v>3.0209999999999999</v>
      </c>
      <c r="K28" s="41"/>
      <c r="L28" s="41">
        <v>21.137</v>
      </c>
      <c r="M28" s="41">
        <v>21.137</v>
      </c>
      <c r="N28" s="41"/>
      <c r="O28" s="41"/>
      <c r="P28" s="30"/>
    </row>
    <row r="29" spans="1:16" s="43" customFormat="1" x14ac:dyDescent="0.2">
      <c r="A29" s="89"/>
      <c r="B29" s="89"/>
      <c r="C29" s="89"/>
      <c r="D29" s="30" t="s">
        <v>93</v>
      </c>
      <c r="E29" s="30" t="s">
        <v>101</v>
      </c>
      <c r="F29" s="30" t="s">
        <v>106</v>
      </c>
      <c r="G29" s="30">
        <v>360</v>
      </c>
      <c r="H29" s="41"/>
      <c r="I29" s="41"/>
      <c r="J29" s="41"/>
      <c r="K29" s="41"/>
      <c r="L29" s="41">
        <v>100</v>
      </c>
      <c r="M29" s="41">
        <v>100</v>
      </c>
      <c r="N29" s="41">
        <v>100</v>
      </c>
      <c r="O29" s="41">
        <v>100</v>
      </c>
      <c r="P29" s="30"/>
    </row>
    <row r="30" spans="1:16" s="43" customFormat="1" ht="42.75" customHeight="1" x14ac:dyDescent="0.2">
      <c r="A30" s="90" t="s">
        <v>109</v>
      </c>
      <c r="B30" s="90" t="s">
        <v>116</v>
      </c>
      <c r="C30" s="42" t="s">
        <v>89</v>
      </c>
      <c r="D30" s="30" t="s">
        <v>93</v>
      </c>
      <c r="E30" s="30" t="s">
        <v>98</v>
      </c>
      <c r="F30" s="30" t="s">
        <v>98</v>
      </c>
      <c r="G30" s="30" t="s">
        <v>98</v>
      </c>
      <c r="H30" s="39">
        <f>SUM(H31:H32)</f>
        <v>19865.696</v>
      </c>
      <c r="I30" s="39">
        <f t="shared" ref="I30:O30" si="5">SUM(I31:I32)</f>
        <v>19865.696</v>
      </c>
      <c r="J30" s="30"/>
      <c r="K30" s="30"/>
      <c r="L30" s="30"/>
      <c r="M30" s="30"/>
      <c r="N30" s="39">
        <f t="shared" si="5"/>
        <v>917.58</v>
      </c>
      <c r="O30" s="39">
        <f t="shared" si="5"/>
        <v>917.58</v>
      </c>
      <c r="P30" s="30"/>
    </row>
    <row r="31" spans="1:16" s="43" customFormat="1" x14ac:dyDescent="0.2">
      <c r="A31" s="90"/>
      <c r="B31" s="90"/>
      <c r="C31" s="91" t="s">
        <v>90</v>
      </c>
      <c r="D31" s="30" t="s">
        <v>93</v>
      </c>
      <c r="E31" s="30">
        <v>1003</v>
      </c>
      <c r="F31" s="30" t="s">
        <v>107</v>
      </c>
      <c r="G31" s="30">
        <v>322</v>
      </c>
      <c r="H31" s="39">
        <v>19865.696</v>
      </c>
      <c r="I31" s="39">
        <v>19865.696</v>
      </c>
      <c r="J31" s="30"/>
      <c r="K31" s="30"/>
      <c r="L31" s="30"/>
      <c r="M31" s="30"/>
      <c r="N31" s="39">
        <v>400.98</v>
      </c>
      <c r="O31" s="39">
        <v>400.98</v>
      </c>
      <c r="P31" s="30"/>
    </row>
    <row r="32" spans="1:16" s="43" customFormat="1" x14ac:dyDescent="0.2">
      <c r="A32" s="90"/>
      <c r="B32" s="90"/>
      <c r="C32" s="91"/>
      <c r="D32" s="30" t="s">
        <v>93</v>
      </c>
      <c r="E32" s="30">
        <v>1003</v>
      </c>
      <c r="F32" s="30" t="s">
        <v>108</v>
      </c>
      <c r="G32" s="30">
        <v>414</v>
      </c>
      <c r="H32" s="39"/>
      <c r="I32" s="39"/>
      <c r="J32" s="30"/>
      <c r="K32" s="30"/>
      <c r="L32" s="30"/>
      <c r="M32" s="30"/>
      <c r="N32" s="39">
        <v>516.6</v>
      </c>
      <c r="O32" s="39">
        <v>516.6</v>
      </c>
      <c r="P32" s="30"/>
    </row>
    <row r="33" spans="1:16" s="43" customFormat="1" ht="45" customHeight="1" x14ac:dyDescent="0.2">
      <c r="A33" s="90" t="s">
        <v>139</v>
      </c>
      <c r="B33" s="90" t="s">
        <v>117</v>
      </c>
      <c r="C33" s="42" t="s">
        <v>89</v>
      </c>
      <c r="D33" s="30" t="s">
        <v>93</v>
      </c>
      <c r="E33" s="30" t="s">
        <v>98</v>
      </c>
      <c r="F33" s="30" t="s">
        <v>98</v>
      </c>
      <c r="G33" s="30" t="s">
        <v>98</v>
      </c>
      <c r="H33" s="39">
        <v>12.8</v>
      </c>
      <c r="I33" s="39">
        <v>12.8</v>
      </c>
      <c r="J33" s="39"/>
      <c r="K33" s="39"/>
      <c r="L33" s="39">
        <v>12.833</v>
      </c>
      <c r="M33" s="39">
        <v>12.832800000000001</v>
      </c>
      <c r="N33" s="39">
        <v>20</v>
      </c>
      <c r="O33" s="39">
        <v>20</v>
      </c>
      <c r="P33" s="30"/>
    </row>
    <row r="34" spans="1:16" s="43" customFormat="1" ht="25.5" x14ac:dyDescent="0.2">
      <c r="A34" s="90"/>
      <c r="B34" s="90"/>
      <c r="C34" s="42" t="s">
        <v>90</v>
      </c>
      <c r="D34" s="30" t="s">
        <v>93</v>
      </c>
      <c r="E34" s="30" t="s">
        <v>94</v>
      </c>
      <c r="F34" s="30" t="s">
        <v>110</v>
      </c>
      <c r="G34" s="30">
        <v>244</v>
      </c>
      <c r="H34" s="39">
        <v>12.8</v>
      </c>
      <c r="I34" s="39">
        <v>12.8</v>
      </c>
      <c r="J34" s="39"/>
      <c r="K34" s="39"/>
      <c r="L34" s="39">
        <v>12.833</v>
      </c>
      <c r="M34" s="39">
        <v>12.832800000000001</v>
      </c>
      <c r="N34" s="39">
        <v>20</v>
      </c>
      <c r="O34" s="39">
        <v>20</v>
      </c>
      <c r="P34" s="30"/>
    </row>
    <row r="35" spans="1:16" s="43" customFormat="1" ht="38.25" x14ac:dyDescent="0.2">
      <c r="A35" s="90" t="s">
        <v>92</v>
      </c>
      <c r="B35" s="87" t="s">
        <v>140</v>
      </c>
      <c r="C35" s="42" t="s">
        <v>89</v>
      </c>
      <c r="D35" s="30" t="s">
        <v>93</v>
      </c>
      <c r="E35" s="30" t="s">
        <v>98</v>
      </c>
      <c r="F35" s="30" t="s">
        <v>98</v>
      </c>
      <c r="G35" s="30" t="s">
        <v>98</v>
      </c>
      <c r="H35" s="39">
        <v>758.5</v>
      </c>
      <c r="I35" s="30">
        <v>554.86599999999999</v>
      </c>
      <c r="J35" s="30"/>
      <c r="K35" s="30"/>
      <c r="L35" s="30"/>
      <c r="M35" s="30"/>
      <c r="N35" s="30"/>
      <c r="O35" s="30"/>
      <c r="P35" s="30"/>
    </row>
    <row r="36" spans="1:16" s="43" customFormat="1" ht="25.5" x14ac:dyDescent="0.2">
      <c r="A36" s="90"/>
      <c r="B36" s="88"/>
      <c r="C36" s="42" t="s">
        <v>90</v>
      </c>
      <c r="D36" s="30" t="s">
        <v>93</v>
      </c>
      <c r="E36" s="30" t="s">
        <v>94</v>
      </c>
      <c r="F36" s="30" t="s">
        <v>95</v>
      </c>
      <c r="G36" s="30">
        <v>244</v>
      </c>
      <c r="H36" s="30"/>
      <c r="I36" s="30"/>
      <c r="J36" s="30"/>
      <c r="K36" s="30"/>
      <c r="L36" s="30"/>
      <c r="M36" s="30"/>
      <c r="N36" s="30"/>
      <c r="O36" s="30"/>
      <c r="P36" s="30"/>
    </row>
    <row r="37" spans="1:16" s="43" customFormat="1" x14ac:dyDescent="0.2">
      <c r="A37" s="90"/>
      <c r="B37" s="89"/>
      <c r="C37" s="42" t="s">
        <v>91</v>
      </c>
      <c r="D37" s="30">
        <v>163</v>
      </c>
      <c r="E37" s="30" t="s">
        <v>96</v>
      </c>
      <c r="F37" s="30" t="s">
        <v>97</v>
      </c>
      <c r="G37" s="30">
        <v>245</v>
      </c>
      <c r="H37" s="39">
        <v>758.5</v>
      </c>
      <c r="I37" s="30">
        <v>554.86599999999999</v>
      </c>
      <c r="J37" s="30"/>
      <c r="K37" s="30"/>
      <c r="L37" s="30"/>
      <c r="M37" s="30"/>
      <c r="N37" s="30"/>
      <c r="O37" s="30"/>
      <c r="P37" s="30"/>
    </row>
    <row r="38" spans="1:16" s="43" customFormat="1" ht="38.25" x14ac:dyDescent="0.2">
      <c r="A38" s="87" t="s">
        <v>92</v>
      </c>
      <c r="B38" s="87" t="s">
        <v>141</v>
      </c>
      <c r="C38" s="42" t="s">
        <v>89</v>
      </c>
      <c r="D38" s="30" t="s">
        <v>93</v>
      </c>
      <c r="E38" s="30" t="s">
        <v>98</v>
      </c>
      <c r="F38" s="30" t="s">
        <v>98</v>
      </c>
      <c r="G38" s="30" t="s">
        <v>98</v>
      </c>
      <c r="H38" s="30"/>
      <c r="I38" s="30"/>
      <c r="J38" s="30"/>
      <c r="K38" s="30"/>
      <c r="L38" s="30"/>
      <c r="M38" s="30"/>
      <c r="N38" s="30"/>
      <c r="O38" s="30"/>
      <c r="P38" s="30"/>
    </row>
    <row r="39" spans="1:16" s="43" customFormat="1" x14ac:dyDescent="0.2">
      <c r="A39" s="88"/>
      <c r="B39" s="88"/>
      <c r="C39" s="85" t="s">
        <v>90</v>
      </c>
      <c r="D39" s="30" t="s">
        <v>93</v>
      </c>
      <c r="E39" s="30" t="s">
        <v>94</v>
      </c>
      <c r="F39" s="30" t="s">
        <v>99</v>
      </c>
      <c r="G39" s="30">
        <v>244</v>
      </c>
      <c r="H39" s="30"/>
      <c r="I39" s="30"/>
      <c r="J39" s="30"/>
      <c r="K39" s="30"/>
      <c r="L39" s="30"/>
      <c r="M39" s="30"/>
      <c r="N39" s="30"/>
      <c r="O39" s="30"/>
      <c r="P39" s="30"/>
    </row>
    <row r="40" spans="1:16" s="43" customFormat="1" x14ac:dyDescent="0.2">
      <c r="A40" s="89"/>
      <c r="B40" s="89"/>
      <c r="C40" s="86"/>
      <c r="D40" s="30" t="s">
        <v>93</v>
      </c>
      <c r="E40" s="30" t="s">
        <v>94</v>
      </c>
      <c r="F40" s="30" t="s">
        <v>100</v>
      </c>
      <c r="G40" s="30">
        <v>244</v>
      </c>
      <c r="H40" s="30"/>
      <c r="I40" s="30"/>
      <c r="J40" s="30"/>
      <c r="K40" s="30"/>
      <c r="L40" s="30"/>
      <c r="M40" s="30"/>
      <c r="N40" s="30"/>
      <c r="O40" s="30"/>
      <c r="P40" s="30"/>
    </row>
    <row r="41" spans="1:16" s="43" customFormat="1" x14ac:dyDescent="0.2">
      <c r="H41" s="94"/>
      <c r="I41" s="95"/>
      <c r="J41" s="96"/>
      <c r="K41" s="96"/>
      <c r="L41" s="95"/>
      <c r="M41" s="95"/>
      <c r="N41" s="95"/>
      <c r="O41" s="95"/>
    </row>
    <row r="42" spans="1:16" s="43" customFormat="1" x14ac:dyDescent="0.2">
      <c r="H42" s="96"/>
      <c r="I42" s="96"/>
      <c r="J42" s="96"/>
      <c r="K42" s="96"/>
      <c r="L42" s="94"/>
      <c r="M42" s="94"/>
      <c r="N42" s="94"/>
      <c r="O42" s="94"/>
    </row>
    <row r="43" spans="1:16" x14ac:dyDescent="0.2">
      <c r="A43" s="56"/>
      <c r="B43" s="56"/>
      <c r="J43" s="40"/>
      <c r="K43" s="40"/>
      <c r="L43" s="40"/>
      <c r="M43" s="40"/>
      <c r="N43" s="40"/>
      <c r="O43" s="40"/>
    </row>
    <row r="44" spans="1:16" x14ac:dyDescent="0.2">
      <c r="A44" s="56" t="s">
        <v>145</v>
      </c>
      <c r="B44" s="56"/>
      <c r="J44" s="40"/>
      <c r="K44" s="40"/>
      <c r="L44" s="40"/>
      <c r="M44" s="40"/>
      <c r="N44" s="40"/>
      <c r="O44" s="40"/>
      <c r="P44" s="24" t="s">
        <v>78</v>
      </c>
    </row>
    <row r="45" spans="1:16" x14ac:dyDescent="0.2">
      <c r="A45" s="34">
        <f>'7 показатели '!B42</f>
        <v>44245</v>
      </c>
    </row>
  </sheetData>
  <mergeCells count="40">
    <mergeCell ref="L2:P2"/>
    <mergeCell ref="L1:P1"/>
    <mergeCell ref="A35:A37"/>
    <mergeCell ref="B35:B37"/>
    <mergeCell ref="G7:G9"/>
    <mergeCell ref="A10:A12"/>
    <mergeCell ref="B10:B12"/>
    <mergeCell ref="C6:C9"/>
    <mergeCell ref="B6:B9"/>
    <mergeCell ref="D7:D9"/>
    <mergeCell ref="E7:E9"/>
    <mergeCell ref="A6:A9"/>
    <mergeCell ref="A4:P4"/>
    <mergeCell ref="P6:P9"/>
    <mergeCell ref="N7:O8"/>
    <mergeCell ref="J8:K8"/>
    <mergeCell ref="A13:A19"/>
    <mergeCell ref="H6:O6"/>
    <mergeCell ref="D6:G6"/>
    <mergeCell ref="F7:F9"/>
    <mergeCell ref="B20:B21"/>
    <mergeCell ref="A20:A21"/>
    <mergeCell ref="L8:M8"/>
    <mergeCell ref="H7:I8"/>
    <mergeCell ref="J7:M7"/>
    <mergeCell ref="C14:C19"/>
    <mergeCell ref="B13:B19"/>
    <mergeCell ref="C31:C32"/>
    <mergeCell ref="B30:B32"/>
    <mergeCell ref="A30:A32"/>
    <mergeCell ref="C23:C29"/>
    <mergeCell ref="B22:B29"/>
    <mergeCell ref="A22:A29"/>
    <mergeCell ref="C39:C40"/>
    <mergeCell ref="B38:B40"/>
    <mergeCell ref="A43:B43"/>
    <mergeCell ref="A44:B44"/>
    <mergeCell ref="B33:B34"/>
    <mergeCell ref="A33:A34"/>
    <mergeCell ref="A38:A40"/>
  </mergeCells>
  <pageMargins left="0.94488188976377963" right="0.19685039370078741" top="0.94488188976377963" bottom="0.74803149606299213" header="0.31496062992125984" footer="0.31496062992125984"/>
  <pageSetup paperSize="9" scale="63" fitToHeight="2" orientation="landscape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7"/>
  <sheetViews>
    <sheetView tabSelected="1" view="pageBreakPreview" topLeftCell="A22" zoomScale="115" zoomScaleNormal="115" zoomScaleSheetLayoutView="115" workbookViewId="0">
      <selection activeCell="D64" sqref="D64"/>
    </sheetView>
  </sheetViews>
  <sheetFormatPr defaultColWidth="8.85546875" defaultRowHeight="15" x14ac:dyDescent="0.2"/>
  <cols>
    <col min="1" max="1" width="17.85546875" style="10" customWidth="1"/>
    <col min="2" max="2" width="29.5703125" style="10" customWidth="1"/>
    <col min="3" max="3" width="31.140625" style="10" customWidth="1"/>
    <col min="4" max="4" width="10.28515625" style="10" customWidth="1"/>
    <col min="5" max="7" width="10.7109375" style="10" customWidth="1"/>
    <col min="8" max="11" width="9.7109375" style="10" customWidth="1"/>
    <col min="12" max="12" width="34.5703125" style="10" customWidth="1"/>
    <col min="13" max="16384" width="8.85546875" style="10"/>
  </cols>
  <sheetData>
    <row r="1" spans="1:12" ht="15" customHeight="1" x14ac:dyDescent="0.2">
      <c r="I1" s="69" t="s">
        <v>25</v>
      </c>
      <c r="J1" s="69"/>
      <c r="K1" s="69"/>
      <c r="L1" s="69"/>
    </row>
    <row r="2" spans="1:12" ht="43.5" customHeight="1" x14ac:dyDescent="0.2">
      <c r="I2" s="69" t="s">
        <v>38</v>
      </c>
      <c r="J2" s="69"/>
      <c r="K2" s="69"/>
      <c r="L2" s="69"/>
    </row>
    <row r="3" spans="1:12" ht="18" customHeight="1" x14ac:dyDescent="0.2">
      <c r="A3" s="82" t="s">
        <v>41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x14ac:dyDescent="0.2">
      <c r="J4" s="1"/>
      <c r="K4" s="1"/>
      <c r="L4" s="11" t="s">
        <v>7</v>
      </c>
    </row>
    <row r="5" spans="1:12" ht="29.25" customHeight="1" x14ac:dyDescent="0.2">
      <c r="A5" s="79" t="s">
        <v>13</v>
      </c>
      <c r="B5" s="79" t="s">
        <v>37</v>
      </c>
      <c r="C5" s="79" t="s">
        <v>31</v>
      </c>
      <c r="D5" s="79" t="s">
        <v>86</v>
      </c>
      <c r="E5" s="79"/>
      <c r="F5" s="79" t="s">
        <v>111</v>
      </c>
      <c r="G5" s="79"/>
      <c r="H5" s="79"/>
      <c r="I5" s="79"/>
      <c r="J5" s="79" t="s">
        <v>3</v>
      </c>
      <c r="K5" s="79"/>
      <c r="L5" s="79" t="s">
        <v>30</v>
      </c>
    </row>
    <row r="6" spans="1:12" ht="13.15" customHeight="1" x14ac:dyDescent="0.2">
      <c r="A6" s="79"/>
      <c r="B6" s="79"/>
      <c r="C6" s="79"/>
      <c r="D6" s="79"/>
      <c r="E6" s="79"/>
      <c r="F6" s="79" t="s">
        <v>10</v>
      </c>
      <c r="G6" s="79"/>
      <c r="H6" s="79" t="s">
        <v>12</v>
      </c>
      <c r="I6" s="79"/>
      <c r="J6" s="79"/>
      <c r="K6" s="79"/>
      <c r="L6" s="79"/>
    </row>
    <row r="7" spans="1:12" ht="17.45" customHeight="1" x14ac:dyDescent="0.2">
      <c r="A7" s="79"/>
      <c r="B7" s="79"/>
      <c r="C7" s="79"/>
      <c r="D7" s="8" t="s">
        <v>4</v>
      </c>
      <c r="E7" s="8" t="s">
        <v>5</v>
      </c>
      <c r="F7" s="8" t="s">
        <v>4</v>
      </c>
      <c r="G7" s="8" t="s">
        <v>5</v>
      </c>
      <c r="H7" s="8" t="s">
        <v>4</v>
      </c>
      <c r="I7" s="8" t="s">
        <v>5</v>
      </c>
      <c r="J7" s="8" t="s">
        <v>46</v>
      </c>
      <c r="K7" s="8" t="s">
        <v>47</v>
      </c>
      <c r="L7" s="79"/>
    </row>
    <row r="8" spans="1:12" s="43" customFormat="1" ht="13.5" customHeight="1" x14ac:dyDescent="0.2">
      <c r="A8" s="90" t="s">
        <v>36</v>
      </c>
      <c r="B8" s="90" t="s">
        <v>88</v>
      </c>
      <c r="C8" s="42" t="s">
        <v>14</v>
      </c>
      <c r="D8" s="41">
        <f>SUM(D9:D15)</f>
        <v>23977.851000000002</v>
      </c>
      <c r="E8" s="41">
        <f t="shared" ref="E8" si="0">SUM(E9:E15)</f>
        <v>23774.217000000001</v>
      </c>
      <c r="F8" s="41">
        <f t="shared" ref="F8" si="1">SUM(F9:F15)</f>
        <v>1837.9209999999998</v>
      </c>
      <c r="G8" s="41">
        <f t="shared" ref="G8" si="2">SUM(G9:G15)</f>
        <v>1384.4780600000001</v>
      </c>
      <c r="H8" s="41">
        <f t="shared" ref="H8" si="3">SUM(H9:H15)</f>
        <v>3738.6740399999999</v>
      </c>
      <c r="I8" s="41">
        <f t="shared" ref="I8" si="4">SUM(I9:I15)</f>
        <v>3721.9697999999999</v>
      </c>
      <c r="J8" s="41">
        <f t="shared" ref="J8" si="5">SUM(J9:J15)</f>
        <v>4908.7620000000006</v>
      </c>
      <c r="K8" s="41">
        <f>SUM(K9:K15)</f>
        <v>4908.7620000000006</v>
      </c>
      <c r="L8" s="30"/>
    </row>
    <row r="9" spans="1:12" s="43" customFormat="1" x14ac:dyDescent="0.2">
      <c r="A9" s="90"/>
      <c r="B9" s="90"/>
      <c r="C9" s="42" t="s">
        <v>15</v>
      </c>
      <c r="D9" s="41"/>
      <c r="E9" s="41"/>
      <c r="F9" s="41"/>
      <c r="G9" s="41"/>
      <c r="H9" s="41"/>
      <c r="I9" s="41"/>
      <c r="J9" s="41"/>
      <c r="K9" s="41"/>
      <c r="L9" s="30"/>
    </row>
    <row r="10" spans="1:12" s="43" customFormat="1" x14ac:dyDescent="0.2">
      <c r="A10" s="90"/>
      <c r="B10" s="90"/>
      <c r="C10" s="42" t="s">
        <v>8</v>
      </c>
      <c r="D10" s="41">
        <f>D18+D26+D34+D42+D50+D58+D66</f>
        <v>0</v>
      </c>
      <c r="E10" s="41">
        <f t="shared" ref="E10:K10" si="6">E18+E26+E34+E42+E50+E58+E66</f>
        <v>0</v>
      </c>
      <c r="F10" s="41">
        <f t="shared" si="6"/>
        <v>0</v>
      </c>
      <c r="G10" s="41">
        <f t="shared" si="6"/>
        <v>0</v>
      </c>
      <c r="H10" s="41">
        <f t="shared" si="6"/>
        <v>0</v>
      </c>
      <c r="I10" s="41">
        <f t="shared" si="6"/>
        <v>0</v>
      </c>
      <c r="J10" s="41">
        <f t="shared" si="6"/>
        <v>0</v>
      </c>
      <c r="K10" s="41">
        <f t="shared" si="6"/>
        <v>0</v>
      </c>
      <c r="L10" s="48"/>
    </row>
    <row r="11" spans="1:12" s="43" customFormat="1" x14ac:dyDescent="0.2">
      <c r="A11" s="90"/>
      <c r="B11" s="90"/>
      <c r="C11" s="42" t="s">
        <v>16</v>
      </c>
      <c r="D11" s="41">
        <f t="shared" ref="D11:K15" si="7">D19+D27+D35+D43+D51+D59+D67</f>
        <v>23471.164000000001</v>
      </c>
      <c r="E11" s="41">
        <f t="shared" si="7"/>
        <v>23267.53</v>
      </c>
      <c r="F11" s="41">
        <f t="shared" si="7"/>
        <v>1747.3209999999999</v>
      </c>
      <c r="G11" s="41">
        <f t="shared" si="7"/>
        <v>1299.0661700000001</v>
      </c>
      <c r="H11" s="41">
        <f t="shared" si="7"/>
        <v>3503.4369999999999</v>
      </c>
      <c r="I11" s="41">
        <f t="shared" si="7"/>
        <v>3503.4369999999999</v>
      </c>
      <c r="J11" s="41">
        <f t="shared" si="7"/>
        <v>3690.0000000000005</v>
      </c>
      <c r="K11" s="41">
        <f t="shared" si="7"/>
        <v>3690.0000000000005</v>
      </c>
      <c r="L11" s="30"/>
    </row>
    <row r="12" spans="1:12" s="43" customFormat="1" x14ac:dyDescent="0.2">
      <c r="A12" s="90"/>
      <c r="B12" s="90"/>
      <c r="C12" s="42" t="s">
        <v>39</v>
      </c>
      <c r="D12" s="41">
        <f t="shared" si="7"/>
        <v>506.68699999999995</v>
      </c>
      <c r="E12" s="41">
        <f t="shared" si="7"/>
        <v>506.68699999999995</v>
      </c>
      <c r="F12" s="41">
        <f t="shared" si="7"/>
        <v>90.6</v>
      </c>
      <c r="G12" s="41">
        <f t="shared" si="7"/>
        <v>85.41189</v>
      </c>
      <c r="H12" s="41">
        <f t="shared" si="7"/>
        <v>235.23704000000001</v>
      </c>
      <c r="I12" s="41">
        <f t="shared" si="7"/>
        <v>218.53279999999998</v>
      </c>
      <c r="J12" s="41">
        <f t="shared" si="7"/>
        <v>1218.7620000000002</v>
      </c>
      <c r="K12" s="41">
        <f t="shared" si="7"/>
        <v>1218.7620000000002</v>
      </c>
      <c r="L12" s="30"/>
    </row>
    <row r="13" spans="1:12" s="43" customFormat="1" x14ac:dyDescent="0.2">
      <c r="A13" s="90"/>
      <c r="B13" s="90"/>
      <c r="C13" s="42" t="s">
        <v>40</v>
      </c>
      <c r="D13" s="41">
        <f t="shared" si="7"/>
        <v>0</v>
      </c>
      <c r="E13" s="41">
        <f t="shared" si="7"/>
        <v>0</v>
      </c>
      <c r="F13" s="41">
        <f t="shared" si="7"/>
        <v>0</v>
      </c>
      <c r="G13" s="41">
        <f t="shared" si="7"/>
        <v>0</v>
      </c>
      <c r="H13" s="41">
        <f t="shared" si="7"/>
        <v>0</v>
      </c>
      <c r="I13" s="41">
        <f t="shared" si="7"/>
        <v>0</v>
      </c>
      <c r="J13" s="41">
        <f t="shared" si="7"/>
        <v>0</v>
      </c>
      <c r="K13" s="41">
        <f t="shared" si="7"/>
        <v>0</v>
      </c>
      <c r="L13" s="30"/>
    </row>
    <row r="14" spans="1:12" s="43" customFormat="1" x14ac:dyDescent="0.2">
      <c r="A14" s="90"/>
      <c r="B14" s="90"/>
      <c r="C14" s="42" t="s">
        <v>32</v>
      </c>
      <c r="D14" s="41">
        <f t="shared" si="7"/>
        <v>0</v>
      </c>
      <c r="E14" s="41">
        <f t="shared" si="7"/>
        <v>0</v>
      </c>
      <c r="F14" s="41">
        <f t="shared" si="7"/>
        <v>0</v>
      </c>
      <c r="G14" s="41">
        <f t="shared" si="7"/>
        <v>0</v>
      </c>
      <c r="H14" s="41">
        <f t="shared" si="7"/>
        <v>0</v>
      </c>
      <c r="I14" s="41">
        <f t="shared" si="7"/>
        <v>0</v>
      </c>
      <c r="J14" s="41">
        <f t="shared" si="7"/>
        <v>0</v>
      </c>
      <c r="K14" s="41">
        <f t="shared" si="7"/>
        <v>0</v>
      </c>
      <c r="L14" s="30"/>
    </row>
    <row r="15" spans="1:12" s="43" customFormat="1" x14ac:dyDescent="0.2">
      <c r="A15" s="90"/>
      <c r="B15" s="90"/>
      <c r="C15" s="42" t="s">
        <v>17</v>
      </c>
      <c r="D15" s="41">
        <f t="shared" si="7"/>
        <v>0</v>
      </c>
      <c r="E15" s="41">
        <f t="shared" si="7"/>
        <v>0</v>
      </c>
      <c r="F15" s="41">
        <f t="shared" si="7"/>
        <v>0</v>
      </c>
      <c r="G15" s="41">
        <f t="shared" si="7"/>
        <v>0</v>
      </c>
      <c r="H15" s="41">
        <f t="shared" si="7"/>
        <v>0</v>
      </c>
      <c r="I15" s="41">
        <f t="shared" si="7"/>
        <v>0</v>
      </c>
      <c r="J15" s="41">
        <f t="shared" si="7"/>
        <v>0</v>
      </c>
      <c r="K15" s="41">
        <f t="shared" si="7"/>
        <v>0</v>
      </c>
      <c r="L15" s="30"/>
    </row>
    <row r="16" spans="1:12" s="43" customFormat="1" ht="15" customHeight="1" x14ac:dyDescent="0.2">
      <c r="A16" s="87" t="s">
        <v>112</v>
      </c>
      <c r="B16" s="87" t="s">
        <v>142</v>
      </c>
      <c r="C16" s="42" t="s">
        <v>14</v>
      </c>
      <c r="D16" s="41">
        <f>SUM(D17:D23)</f>
        <v>758.5</v>
      </c>
      <c r="E16" s="41">
        <f t="shared" ref="E16" si="8">SUM(E17:E23)</f>
        <v>554.86599999999999</v>
      </c>
      <c r="F16" s="41"/>
      <c r="G16" s="41"/>
      <c r="H16" s="41"/>
      <c r="I16" s="41"/>
      <c r="J16" s="41"/>
      <c r="K16" s="41"/>
      <c r="L16" s="30"/>
    </row>
    <row r="17" spans="1:12" s="43" customFormat="1" x14ac:dyDescent="0.2">
      <c r="A17" s="88"/>
      <c r="B17" s="88"/>
      <c r="C17" s="42" t="s">
        <v>15</v>
      </c>
      <c r="D17" s="41"/>
      <c r="E17" s="41"/>
      <c r="F17" s="41"/>
      <c r="G17" s="41"/>
      <c r="H17" s="41"/>
      <c r="I17" s="41"/>
      <c r="J17" s="41"/>
      <c r="K17" s="41"/>
      <c r="L17" s="30"/>
    </row>
    <row r="18" spans="1:12" s="43" customFormat="1" x14ac:dyDescent="0.2">
      <c r="A18" s="88"/>
      <c r="B18" s="88"/>
      <c r="C18" s="42" t="s">
        <v>8</v>
      </c>
      <c r="D18" s="41"/>
      <c r="E18" s="41"/>
      <c r="F18" s="41"/>
      <c r="G18" s="41"/>
      <c r="H18" s="41"/>
      <c r="I18" s="41"/>
      <c r="J18" s="41"/>
      <c r="K18" s="41"/>
      <c r="L18" s="30"/>
    </row>
    <row r="19" spans="1:12" s="43" customFormat="1" x14ac:dyDescent="0.2">
      <c r="A19" s="88"/>
      <c r="B19" s="88"/>
      <c r="C19" s="42" t="s">
        <v>16</v>
      </c>
      <c r="D19" s="41">
        <f>'8 средства по кодам'!H37</f>
        <v>758.5</v>
      </c>
      <c r="E19" s="41">
        <f>'8 средства по кодам'!I37</f>
        <v>554.86599999999999</v>
      </c>
      <c r="F19" s="41"/>
      <c r="G19" s="41"/>
      <c r="H19" s="41"/>
      <c r="I19" s="41"/>
      <c r="J19" s="41"/>
      <c r="K19" s="41"/>
      <c r="L19" s="30"/>
    </row>
    <row r="20" spans="1:12" s="43" customFormat="1" x14ac:dyDescent="0.2">
      <c r="A20" s="88"/>
      <c r="B20" s="88"/>
      <c r="C20" s="42" t="s">
        <v>39</v>
      </c>
      <c r="D20" s="41"/>
      <c r="E20" s="41"/>
      <c r="F20" s="41"/>
      <c r="G20" s="41"/>
      <c r="H20" s="41"/>
      <c r="I20" s="41"/>
      <c r="J20" s="41"/>
      <c r="K20" s="41"/>
      <c r="L20" s="30"/>
    </row>
    <row r="21" spans="1:12" s="43" customFormat="1" x14ac:dyDescent="0.2">
      <c r="A21" s="88"/>
      <c r="B21" s="88"/>
      <c r="C21" s="42" t="s">
        <v>40</v>
      </c>
      <c r="D21" s="41"/>
      <c r="E21" s="41"/>
      <c r="F21" s="41"/>
      <c r="G21" s="41"/>
      <c r="H21" s="41"/>
      <c r="I21" s="41"/>
      <c r="J21" s="41"/>
      <c r="K21" s="41"/>
      <c r="L21" s="30"/>
    </row>
    <row r="22" spans="1:12" s="43" customFormat="1" x14ac:dyDescent="0.2">
      <c r="A22" s="88"/>
      <c r="B22" s="88"/>
      <c r="C22" s="42" t="s">
        <v>32</v>
      </c>
      <c r="D22" s="41"/>
      <c r="E22" s="41"/>
      <c r="F22" s="41"/>
      <c r="G22" s="41"/>
      <c r="H22" s="41"/>
      <c r="I22" s="41"/>
      <c r="J22" s="41"/>
      <c r="K22" s="41"/>
      <c r="L22" s="30"/>
    </row>
    <row r="23" spans="1:12" s="43" customFormat="1" x14ac:dyDescent="0.2">
      <c r="A23" s="89"/>
      <c r="B23" s="89"/>
      <c r="C23" s="42" t="s">
        <v>17</v>
      </c>
      <c r="D23" s="41"/>
      <c r="E23" s="41"/>
      <c r="F23" s="41"/>
      <c r="G23" s="41"/>
      <c r="H23" s="41"/>
      <c r="I23" s="41"/>
      <c r="J23" s="41"/>
      <c r="K23" s="41"/>
      <c r="L23" s="30"/>
    </row>
    <row r="24" spans="1:12" s="43" customFormat="1" ht="14.25" customHeight="1" x14ac:dyDescent="0.2">
      <c r="A24" s="87" t="s">
        <v>112</v>
      </c>
      <c r="B24" s="87" t="s">
        <v>113</v>
      </c>
      <c r="C24" s="42" t="s">
        <v>14</v>
      </c>
      <c r="D24" s="41"/>
      <c r="E24" s="41"/>
      <c r="F24" s="41"/>
      <c r="G24" s="41"/>
      <c r="H24" s="41"/>
      <c r="I24" s="41"/>
      <c r="J24" s="41"/>
      <c r="K24" s="41"/>
      <c r="L24" s="30"/>
    </row>
    <row r="25" spans="1:12" s="43" customFormat="1" x14ac:dyDescent="0.2">
      <c r="A25" s="88"/>
      <c r="B25" s="88"/>
      <c r="C25" s="42" t="s">
        <v>15</v>
      </c>
      <c r="D25" s="41"/>
      <c r="E25" s="41"/>
      <c r="F25" s="41"/>
      <c r="G25" s="41"/>
      <c r="H25" s="41"/>
      <c r="I25" s="41"/>
      <c r="J25" s="41"/>
      <c r="K25" s="41"/>
      <c r="L25" s="30"/>
    </row>
    <row r="26" spans="1:12" s="43" customFormat="1" x14ac:dyDescent="0.2">
      <c r="A26" s="88"/>
      <c r="B26" s="88"/>
      <c r="C26" s="42" t="s">
        <v>8</v>
      </c>
      <c r="D26" s="41"/>
      <c r="E26" s="41"/>
      <c r="F26" s="41"/>
      <c r="G26" s="41"/>
      <c r="H26" s="41"/>
      <c r="I26" s="41"/>
      <c r="J26" s="41"/>
      <c r="K26" s="41"/>
      <c r="L26" s="30"/>
    </row>
    <row r="27" spans="1:12" s="43" customFormat="1" x14ac:dyDescent="0.2">
      <c r="A27" s="88"/>
      <c r="B27" s="88"/>
      <c r="C27" s="42" t="s">
        <v>16</v>
      </c>
      <c r="D27" s="41"/>
      <c r="E27" s="41"/>
      <c r="F27" s="41"/>
      <c r="G27" s="41"/>
      <c r="H27" s="41"/>
      <c r="I27" s="41"/>
      <c r="J27" s="41"/>
      <c r="K27" s="41"/>
      <c r="L27" s="30"/>
    </row>
    <row r="28" spans="1:12" s="43" customFormat="1" x14ac:dyDescent="0.2">
      <c r="A28" s="88"/>
      <c r="B28" s="88"/>
      <c r="C28" s="42" t="s">
        <v>39</v>
      </c>
      <c r="D28" s="41"/>
      <c r="E28" s="41"/>
      <c r="F28" s="41"/>
      <c r="G28" s="41"/>
      <c r="H28" s="41"/>
      <c r="I28" s="41"/>
      <c r="J28" s="41"/>
      <c r="K28" s="41"/>
      <c r="L28" s="30"/>
    </row>
    <row r="29" spans="1:12" s="43" customFormat="1" x14ac:dyDescent="0.2">
      <c r="A29" s="88"/>
      <c r="B29" s="88"/>
      <c r="C29" s="42" t="s">
        <v>40</v>
      </c>
      <c r="D29" s="41"/>
      <c r="E29" s="41"/>
      <c r="F29" s="41"/>
      <c r="G29" s="41"/>
      <c r="H29" s="41"/>
      <c r="I29" s="41"/>
      <c r="J29" s="41"/>
      <c r="K29" s="41"/>
      <c r="L29" s="30"/>
    </row>
    <row r="30" spans="1:12" s="43" customFormat="1" x14ac:dyDescent="0.2">
      <c r="A30" s="88"/>
      <c r="B30" s="88"/>
      <c r="C30" s="42" t="s">
        <v>32</v>
      </c>
      <c r="D30" s="41"/>
      <c r="E30" s="41"/>
      <c r="F30" s="41"/>
      <c r="G30" s="41"/>
      <c r="H30" s="41"/>
      <c r="I30" s="41"/>
      <c r="J30" s="41"/>
      <c r="K30" s="41"/>
      <c r="L30" s="30"/>
    </row>
    <row r="31" spans="1:12" s="43" customFormat="1" x14ac:dyDescent="0.2">
      <c r="A31" s="89"/>
      <c r="B31" s="89"/>
      <c r="C31" s="42" t="s">
        <v>17</v>
      </c>
      <c r="D31" s="41"/>
      <c r="E31" s="41"/>
      <c r="F31" s="41"/>
      <c r="G31" s="41"/>
      <c r="H31" s="41"/>
      <c r="I31" s="41"/>
      <c r="J31" s="41"/>
      <c r="K31" s="41"/>
      <c r="L31" s="30"/>
    </row>
    <row r="32" spans="1:12" s="43" customFormat="1" x14ac:dyDescent="0.2">
      <c r="A32" s="87" t="s">
        <v>112</v>
      </c>
      <c r="B32" s="90" t="s">
        <v>114</v>
      </c>
      <c r="C32" s="42" t="s">
        <v>14</v>
      </c>
      <c r="D32" s="41">
        <f>SUM(D33:D39)</f>
        <v>3240.8550000000005</v>
      </c>
      <c r="E32" s="41">
        <f t="shared" ref="E32" si="9">SUM(E33:E39)</f>
        <v>3240.8550000000005</v>
      </c>
      <c r="F32" s="41"/>
      <c r="G32" s="41"/>
      <c r="H32" s="41"/>
      <c r="I32" s="41"/>
      <c r="J32" s="41"/>
      <c r="K32" s="41"/>
      <c r="L32" s="30"/>
    </row>
    <row r="33" spans="1:12" s="43" customFormat="1" x14ac:dyDescent="0.2">
      <c r="A33" s="88"/>
      <c r="B33" s="90"/>
      <c r="C33" s="42" t="s">
        <v>15</v>
      </c>
      <c r="D33" s="41"/>
      <c r="E33" s="41"/>
      <c r="F33" s="41"/>
      <c r="G33" s="41"/>
      <c r="H33" s="41"/>
      <c r="I33" s="41"/>
      <c r="J33" s="41"/>
      <c r="K33" s="41"/>
      <c r="L33" s="30"/>
    </row>
    <row r="34" spans="1:12" s="43" customFormat="1" x14ac:dyDescent="0.2">
      <c r="A34" s="88"/>
      <c r="B34" s="90"/>
      <c r="C34" s="42" t="s">
        <v>27</v>
      </c>
      <c r="D34" s="41"/>
      <c r="E34" s="41"/>
      <c r="F34" s="41"/>
      <c r="G34" s="41"/>
      <c r="H34" s="41"/>
      <c r="I34" s="41"/>
      <c r="J34" s="41"/>
      <c r="K34" s="41"/>
      <c r="L34" s="30"/>
    </row>
    <row r="35" spans="1:12" s="43" customFormat="1" x14ac:dyDescent="0.2">
      <c r="A35" s="88"/>
      <c r="B35" s="90"/>
      <c r="C35" s="42" t="s">
        <v>16</v>
      </c>
      <c r="D35" s="41">
        <f>'[1]8 средства по кодам'!H23+'[1]8 средства по кодам'!H24+'[1]8 средства по кодам'!H25+'[1]8 средства по кодам'!H26+'[1]8 средства по кодам'!H28</f>
        <v>3065.2720000000004</v>
      </c>
      <c r="E35" s="41">
        <f>'[1]8 средства по кодам'!I23+'[1]8 средства по кодам'!I24+'[1]8 средства по кодам'!I25+'[1]8 средства по кодам'!I26+'[1]8 средства по кодам'!I28</f>
        <v>3065.2720000000004</v>
      </c>
      <c r="F35" s="41"/>
      <c r="G35" s="41"/>
      <c r="H35" s="41"/>
      <c r="I35" s="41"/>
      <c r="J35" s="41"/>
      <c r="K35" s="41"/>
      <c r="L35" s="30"/>
    </row>
    <row r="36" spans="1:12" s="43" customFormat="1" x14ac:dyDescent="0.2">
      <c r="A36" s="88"/>
      <c r="B36" s="90"/>
      <c r="C36" s="42" t="s">
        <v>39</v>
      </c>
      <c r="D36" s="41">
        <f>'[1]8 средства по кодам'!H27</f>
        <v>175.583</v>
      </c>
      <c r="E36" s="41">
        <f>'[1]8 средства по кодам'!I27</f>
        <v>175.583</v>
      </c>
      <c r="F36" s="41"/>
      <c r="G36" s="41"/>
      <c r="H36" s="41"/>
      <c r="I36" s="41"/>
      <c r="J36" s="41"/>
      <c r="K36" s="41"/>
      <c r="L36" s="30"/>
    </row>
    <row r="37" spans="1:12" s="43" customFormat="1" x14ac:dyDescent="0.2">
      <c r="A37" s="88"/>
      <c r="B37" s="90"/>
      <c r="C37" s="42" t="s">
        <v>40</v>
      </c>
      <c r="D37" s="41"/>
      <c r="E37" s="41"/>
      <c r="F37" s="41"/>
      <c r="G37" s="41"/>
      <c r="H37" s="41"/>
      <c r="I37" s="41"/>
      <c r="J37" s="41"/>
      <c r="K37" s="41"/>
      <c r="L37" s="30"/>
    </row>
    <row r="38" spans="1:12" s="43" customFormat="1" x14ac:dyDescent="0.2">
      <c r="A38" s="88"/>
      <c r="B38" s="90"/>
      <c r="C38" s="42" t="s">
        <v>32</v>
      </c>
      <c r="D38" s="41"/>
      <c r="E38" s="41"/>
      <c r="F38" s="41"/>
      <c r="G38" s="41"/>
      <c r="H38" s="41"/>
      <c r="I38" s="41"/>
      <c r="J38" s="41"/>
      <c r="K38" s="41"/>
      <c r="L38" s="30"/>
    </row>
    <row r="39" spans="1:12" s="43" customFormat="1" x14ac:dyDescent="0.2">
      <c r="A39" s="89"/>
      <c r="B39" s="90"/>
      <c r="C39" s="42" t="s">
        <v>17</v>
      </c>
      <c r="D39" s="41"/>
      <c r="E39" s="41"/>
      <c r="F39" s="41"/>
      <c r="G39" s="41"/>
      <c r="H39" s="41"/>
      <c r="I39" s="41"/>
      <c r="J39" s="41"/>
      <c r="K39" s="41"/>
      <c r="L39" s="30"/>
    </row>
    <row r="40" spans="1:12" s="43" customFormat="1" x14ac:dyDescent="0.2">
      <c r="A40" s="87" t="s">
        <v>112</v>
      </c>
      <c r="B40" s="90" t="s">
        <v>115</v>
      </c>
      <c r="C40" s="42" t="s">
        <v>14</v>
      </c>
      <c r="D40" s="41">
        <f>SUM(D41:D47)</f>
        <v>100</v>
      </c>
      <c r="E40" s="41">
        <f t="shared" ref="E40" si="10">SUM(E41:E47)</f>
        <v>100</v>
      </c>
      <c r="F40" s="41"/>
      <c r="G40" s="41"/>
      <c r="H40" s="41"/>
      <c r="I40" s="41"/>
      <c r="J40" s="41"/>
      <c r="K40" s="41"/>
      <c r="L40" s="30"/>
    </row>
    <row r="41" spans="1:12" s="43" customFormat="1" x14ac:dyDescent="0.2">
      <c r="A41" s="88"/>
      <c r="B41" s="90"/>
      <c r="C41" s="42" t="s">
        <v>15</v>
      </c>
      <c r="D41" s="41"/>
      <c r="E41" s="41"/>
      <c r="F41" s="41"/>
      <c r="G41" s="41"/>
      <c r="H41" s="41"/>
      <c r="I41" s="41"/>
      <c r="J41" s="41"/>
      <c r="K41" s="41"/>
      <c r="L41" s="30"/>
    </row>
    <row r="42" spans="1:12" s="43" customFormat="1" x14ac:dyDescent="0.2">
      <c r="A42" s="88"/>
      <c r="B42" s="90"/>
      <c r="C42" s="42" t="s">
        <v>28</v>
      </c>
      <c r="D42" s="41"/>
      <c r="E42" s="41"/>
      <c r="F42" s="41"/>
      <c r="G42" s="41"/>
      <c r="H42" s="41"/>
      <c r="I42" s="41"/>
      <c r="J42" s="41"/>
      <c r="K42" s="41"/>
      <c r="L42" s="30"/>
    </row>
    <row r="43" spans="1:12" s="43" customFormat="1" x14ac:dyDescent="0.2">
      <c r="A43" s="88"/>
      <c r="B43" s="90"/>
      <c r="C43" s="42" t="s">
        <v>16</v>
      </c>
      <c r="D43" s="41"/>
      <c r="E43" s="41"/>
      <c r="F43" s="41"/>
      <c r="G43" s="41"/>
      <c r="H43" s="41"/>
      <c r="I43" s="41"/>
      <c r="J43" s="41"/>
      <c r="K43" s="41"/>
      <c r="L43" s="30"/>
    </row>
    <row r="44" spans="1:12" s="43" customFormat="1" x14ac:dyDescent="0.2">
      <c r="A44" s="88"/>
      <c r="B44" s="90"/>
      <c r="C44" s="42" t="s">
        <v>39</v>
      </c>
      <c r="D44" s="41">
        <f>'[1]8 средства по кодам'!H30</f>
        <v>100</v>
      </c>
      <c r="E44" s="41">
        <f>'[1]8 средства по кодам'!I30</f>
        <v>100</v>
      </c>
      <c r="F44" s="41"/>
      <c r="G44" s="41"/>
      <c r="H44" s="41"/>
      <c r="I44" s="41"/>
      <c r="J44" s="41"/>
      <c r="K44" s="41"/>
      <c r="L44" s="30"/>
    </row>
    <row r="45" spans="1:12" s="43" customFormat="1" x14ac:dyDescent="0.2">
      <c r="A45" s="88"/>
      <c r="B45" s="90"/>
      <c r="C45" s="42" t="s">
        <v>40</v>
      </c>
      <c r="D45" s="41"/>
      <c r="E45" s="41"/>
      <c r="F45" s="41"/>
      <c r="G45" s="41"/>
      <c r="H45" s="41"/>
      <c r="I45" s="41"/>
      <c r="J45" s="41"/>
      <c r="K45" s="41"/>
      <c r="L45" s="30"/>
    </row>
    <row r="46" spans="1:12" s="43" customFormat="1" x14ac:dyDescent="0.2">
      <c r="A46" s="88"/>
      <c r="B46" s="90"/>
      <c r="C46" s="42" t="s">
        <v>32</v>
      </c>
      <c r="D46" s="41"/>
      <c r="E46" s="41"/>
      <c r="F46" s="41"/>
      <c r="G46" s="41"/>
      <c r="H46" s="41"/>
      <c r="I46" s="41"/>
      <c r="J46" s="41"/>
      <c r="K46" s="41"/>
      <c r="L46" s="30"/>
    </row>
    <row r="47" spans="1:12" s="43" customFormat="1" x14ac:dyDescent="0.2">
      <c r="A47" s="89"/>
      <c r="B47" s="90"/>
      <c r="C47" s="42" t="s">
        <v>17</v>
      </c>
      <c r="D47" s="41"/>
      <c r="E47" s="41"/>
      <c r="F47" s="41"/>
      <c r="G47" s="41"/>
      <c r="H47" s="41"/>
      <c r="I47" s="41"/>
      <c r="J47" s="41"/>
      <c r="K47" s="41"/>
      <c r="L47" s="30"/>
    </row>
    <row r="48" spans="1:12" s="43" customFormat="1" ht="13.5" customHeight="1" x14ac:dyDescent="0.2">
      <c r="A48" s="87" t="s">
        <v>26</v>
      </c>
      <c r="B48" s="90" t="s">
        <v>143</v>
      </c>
      <c r="C48" s="42" t="s">
        <v>14</v>
      </c>
      <c r="D48" s="41"/>
      <c r="E48" s="41"/>
      <c r="F48" s="41">
        <f t="shared" ref="F48" si="11">SUM(F49:F55)</f>
        <v>1837.9209999999998</v>
      </c>
      <c r="G48" s="41">
        <f t="shared" ref="G48" si="12">SUM(G49:G55)</f>
        <v>1384.4780600000001</v>
      </c>
      <c r="H48" s="41">
        <f t="shared" ref="H48" si="13">SUM(H49:H55)</f>
        <v>3725.8410399999998</v>
      </c>
      <c r="I48" s="41">
        <f t="shared" ref="I48" si="14">SUM(I49:I55)</f>
        <v>3709.1369999999997</v>
      </c>
      <c r="J48" s="41">
        <f t="shared" ref="J48" si="15">SUM(J49:J55)</f>
        <v>3971.1820000000007</v>
      </c>
      <c r="K48" s="41">
        <f>SUM(K49:K55)</f>
        <v>3971.1820000000007</v>
      </c>
      <c r="L48" s="30"/>
    </row>
    <row r="49" spans="1:12" s="43" customFormat="1" x14ac:dyDescent="0.2">
      <c r="A49" s="88"/>
      <c r="B49" s="90"/>
      <c r="C49" s="42" t="s">
        <v>15</v>
      </c>
      <c r="D49" s="41"/>
      <c r="E49" s="41"/>
      <c r="F49" s="41"/>
      <c r="G49" s="41"/>
      <c r="H49" s="41"/>
      <c r="I49" s="41"/>
      <c r="J49" s="41"/>
      <c r="K49" s="41"/>
      <c r="L49" s="30"/>
    </row>
    <row r="50" spans="1:12" s="43" customFormat="1" x14ac:dyDescent="0.2">
      <c r="A50" s="88"/>
      <c r="B50" s="90"/>
      <c r="C50" s="42" t="s">
        <v>27</v>
      </c>
      <c r="D50" s="41"/>
      <c r="E50" s="41"/>
      <c r="F50" s="41"/>
      <c r="G50" s="41"/>
      <c r="H50" s="41"/>
      <c r="I50" s="41"/>
      <c r="J50" s="41"/>
      <c r="K50" s="41"/>
      <c r="L50" s="30"/>
    </row>
    <row r="51" spans="1:12" s="43" customFormat="1" x14ac:dyDescent="0.2">
      <c r="A51" s="88"/>
      <c r="B51" s="90"/>
      <c r="C51" s="42" t="s">
        <v>16</v>
      </c>
      <c r="D51" s="41"/>
      <c r="E51" s="41"/>
      <c r="F51" s="41">
        <f>'8 средства по кодам'!J23+'8 средства по кодам'!J24+'8 средства по кодам'!J25+'8 средства по кодам'!J26+'8 средства по кодам'!J28</f>
        <v>1747.3209999999999</v>
      </c>
      <c r="G51" s="41">
        <f>'8 средства по кодам'!K23+'8 средства по кодам'!K24+'8 средства по кодам'!K25+'8 средства по кодам'!K26+'8 средства по кодам'!K28</f>
        <v>1299.0661700000001</v>
      </c>
      <c r="H51" s="41">
        <f>'8 средства по кодам'!L23+'8 средства по кодам'!L24+'8 средства по кодам'!L25+'8 средства по кодам'!L26+'8 средства по кодам'!L28</f>
        <v>3503.4369999999999</v>
      </c>
      <c r="I51" s="41">
        <f>'8 средства по кодам'!M23+'8 средства по кодам'!M24+'8 средства по кодам'!M25+'8 средства по кодам'!M26+'8 средства по кодам'!M28</f>
        <v>3503.4369999999999</v>
      </c>
      <c r="J51" s="41">
        <f>'8 средства по кодам'!N23+'8 средства по кодам'!N24+'8 средства по кодам'!N25+'8 средства по кодам'!N26+'8 средства по кодам'!N28</f>
        <v>3690.0000000000005</v>
      </c>
      <c r="K51" s="41">
        <f>'8 средства по кодам'!O23+'8 средства по кодам'!O24+'8 средства по кодам'!O25+'8 средства по кодам'!O26+'8 средства по кодам'!O28</f>
        <v>3690.0000000000005</v>
      </c>
      <c r="L51" s="30"/>
    </row>
    <row r="52" spans="1:12" s="43" customFormat="1" x14ac:dyDescent="0.2">
      <c r="A52" s="88"/>
      <c r="B52" s="90"/>
      <c r="C52" s="42" t="s">
        <v>39</v>
      </c>
      <c r="D52" s="41"/>
      <c r="E52" s="41"/>
      <c r="F52" s="41">
        <f>'8 средства по кодам'!J29+'8 средства по кодам'!J27</f>
        <v>90.6</v>
      </c>
      <c r="G52" s="41">
        <f>'8 средства по кодам'!K29+'8 средства по кодам'!K27</f>
        <v>85.41189</v>
      </c>
      <c r="H52" s="41">
        <f>'8 средства по кодам'!L29+'8 средства по кодам'!L27</f>
        <v>222.40404000000001</v>
      </c>
      <c r="I52" s="41">
        <f>'8 средства по кодам'!M29+'8 средства по кодам'!M27</f>
        <v>205.7</v>
      </c>
      <c r="J52" s="41">
        <f>'8 средства по кодам'!N29+'8 средства по кодам'!N27</f>
        <v>281.18200000000002</v>
      </c>
      <c r="K52" s="41">
        <f>'8 средства по кодам'!O29+'8 средства по кодам'!O27</f>
        <v>281.18200000000002</v>
      </c>
      <c r="L52" s="30"/>
    </row>
    <row r="53" spans="1:12" s="43" customFormat="1" x14ac:dyDescent="0.2">
      <c r="A53" s="88"/>
      <c r="B53" s="90"/>
      <c r="C53" s="42" t="s">
        <v>40</v>
      </c>
      <c r="D53" s="41"/>
      <c r="E53" s="41"/>
      <c r="F53" s="41"/>
      <c r="G53" s="41"/>
      <c r="H53" s="41"/>
      <c r="I53" s="41"/>
      <c r="J53" s="41"/>
      <c r="K53" s="41"/>
      <c r="L53" s="30"/>
    </row>
    <row r="54" spans="1:12" s="43" customFormat="1" x14ac:dyDescent="0.2">
      <c r="A54" s="88"/>
      <c r="B54" s="90"/>
      <c r="C54" s="42" t="s">
        <v>32</v>
      </c>
      <c r="D54" s="41"/>
      <c r="E54" s="41"/>
      <c r="F54" s="41"/>
      <c r="G54" s="41"/>
      <c r="H54" s="41"/>
      <c r="I54" s="41"/>
      <c r="J54" s="41"/>
      <c r="K54" s="41"/>
      <c r="L54" s="30"/>
    </row>
    <row r="55" spans="1:12" s="43" customFormat="1" x14ac:dyDescent="0.2">
      <c r="A55" s="89"/>
      <c r="B55" s="90"/>
      <c r="C55" s="42" t="s">
        <v>17</v>
      </c>
      <c r="D55" s="41"/>
      <c r="E55" s="41"/>
      <c r="F55" s="41"/>
      <c r="G55" s="41"/>
      <c r="H55" s="41"/>
      <c r="I55" s="41"/>
      <c r="J55" s="41"/>
      <c r="K55" s="41"/>
      <c r="L55" s="30"/>
    </row>
    <row r="56" spans="1:12" s="43" customFormat="1" ht="13.5" customHeight="1" x14ac:dyDescent="0.2">
      <c r="A56" s="90" t="s">
        <v>109</v>
      </c>
      <c r="B56" s="90" t="s">
        <v>116</v>
      </c>
      <c r="C56" s="42" t="s">
        <v>14</v>
      </c>
      <c r="D56" s="41">
        <f>SUM(D57:D63)</f>
        <v>19865.696</v>
      </c>
      <c r="E56" s="41">
        <f t="shared" ref="E56" si="16">SUM(E57:E63)</f>
        <v>19865.696</v>
      </c>
      <c r="F56" s="41">
        <f t="shared" ref="F56" si="17">SUM(F57:F63)</f>
        <v>0</v>
      </c>
      <c r="G56" s="41">
        <f t="shared" ref="G56" si="18">SUM(G57:G63)</f>
        <v>0</v>
      </c>
      <c r="H56" s="41">
        <f t="shared" ref="H56" si="19">SUM(H57:H63)</f>
        <v>0</v>
      </c>
      <c r="I56" s="41">
        <f t="shared" ref="I56" si="20">SUM(I57:I63)</f>
        <v>0</v>
      </c>
      <c r="J56" s="41">
        <f t="shared" ref="J56" si="21">SUM(J57:J63)</f>
        <v>917.58</v>
      </c>
      <c r="K56" s="41">
        <f>SUM(K57:K63)</f>
        <v>917.58</v>
      </c>
      <c r="L56" s="35"/>
    </row>
    <row r="57" spans="1:12" s="43" customFormat="1" x14ac:dyDescent="0.2">
      <c r="A57" s="90"/>
      <c r="B57" s="90"/>
      <c r="C57" s="42" t="s">
        <v>15</v>
      </c>
      <c r="D57" s="36"/>
      <c r="E57" s="36"/>
      <c r="F57" s="36"/>
      <c r="G57" s="36"/>
      <c r="H57" s="36"/>
      <c r="I57" s="36"/>
      <c r="J57" s="36"/>
      <c r="K57" s="36"/>
      <c r="L57" s="35"/>
    </row>
    <row r="58" spans="1:12" s="43" customFormat="1" x14ac:dyDescent="0.2">
      <c r="A58" s="90"/>
      <c r="B58" s="90"/>
      <c r="C58" s="42" t="s">
        <v>28</v>
      </c>
      <c r="D58" s="36"/>
      <c r="E58" s="36"/>
      <c r="F58" s="36"/>
      <c r="G58" s="36"/>
      <c r="H58" s="36"/>
      <c r="I58" s="36"/>
      <c r="J58" s="36"/>
      <c r="K58" s="36"/>
      <c r="L58" s="35"/>
    </row>
    <row r="59" spans="1:12" s="43" customFormat="1" ht="15.75" x14ac:dyDescent="0.2">
      <c r="A59" s="90"/>
      <c r="B59" s="90"/>
      <c r="C59" s="42" t="s">
        <v>16</v>
      </c>
      <c r="D59" s="41">
        <v>19647.392</v>
      </c>
      <c r="E59" s="41">
        <v>19647.392</v>
      </c>
      <c r="F59" s="41"/>
      <c r="G59" s="41"/>
      <c r="H59" s="41"/>
      <c r="I59" s="41"/>
      <c r="J59" s="41"/>
      <c r="K59" s="49"/>
      <c r="L59" s="50"/>
    </row>
    <row r="60" spans="1:12" s="43" customFormat="1" x14ac:dyDescent="0.2">
      <c r="A60" s="90"/>
      <c r="B60" s="90"/>
      <c r="C60" s="42" t="s">
        <v>39</v>
      </c>
      <c r="D60" s="41">
        <v>218.304</v>
      </c>
      <c r="E60" s="41">
        <v>218.304</v>
      </c>
      <c r="F60" s="41">
        <f>'8 средства по кодам'!J31+'8 средства по кодам'!J32</f>
        <v>0</v>
      </c>
      <c r="G60" s="41">
        <f>'8 средства по кодам'!K31+'8 средства по кодам'!K32</f>
        <v>0</v>
      </c>
      <c r="H60" s="41">
        <f>'8 средства по кодам'!L31+'8 средства по кодам'!L32</f>
        <v>0</v>
      </c>
      <c r="I60" s="41">
        <f>'8 средства по кодам'!M31+'8 средства по кодам'!M32</f>
        <v>0</v>
      </c>
      <c r="J60" s="41">
        <f>'8 средства по кодам'!N31+'8 средства по кодам'!N32</f>
        <v>917.58</v>
      </c>
      <c r="K60" s="41">
        <f>'8 средства по кодам'!O31+'8 средства по кодам'!O32</f>
        <v>917.58</v>
      </c>
      <c r="L60" s="35"/>
    </row>
    <row r="61" spans="1:12" s="43" customFormat="1" x14ac:dyDescent="0.2">
      <c r="A61" s="90"/>
      <c r="B61" s="90"/>
      <c r="C61" s="42" t="s">
        <v>40</v>
      </c>
      <c r="D61" s="41"/>
      <c r="E61" s="41"/>
      <c r="F61" s="41"/>
      <c r="G61" s="41"/>
      <c r="H61" s="41"/>
      <c r="I61" s="41"/>
      <c r="J61" s="41"/>
      <c r="K61" s="36"/>
      <c r="L61" s="35"/>
    </row>
    <row r="62" spans="1:12" s="43" customFormat="1" x14ac:dyDescent="0.2">
      <c r="A62" s="90"/>
      <c r="B62" s="90"/>
      <c r="C62" s="42" t="s">
        <v>32</v>
      </c>
      <c r="D62" s="36"/>
      <c r="E62" s="36"/>
      <c r="F62" s="36"/>
      <c r="G62" s="36"/>
      <c r="H62" s="36"/>
      <c r="I62" s="36"/>
      <c r="J62" s="36"/>
      <c r="K62" s="36"/>
      <c r="L62" s="35"/>
    </row>
    <row r="63" spans="1:12" s="43" customFormat="1" x14ac:dyDescent="0.2">
      <c r="A63" s="90"/>
      <c r="B63" s="90"/>
      <c r="C63" s="42" t="s">
        <v>17</v>
      </c>
      <c r="D63" s="36"/>
      <c r="E63" s="36"/>
      <c r="F63" s="36"/>
      <c r="G63" s="36"/>
      <c r="H63" s="36"/>
      <c r="I63" s="36"/>
      <c r="J63" s="36"/>
      <c r="K63" s="36"/>
      <c r="L63" s="35"/>
    </row>
    <row r="64" spans="1:12" s="43" customFormat="1" x14ac:dyDescent="0.2">
      <c r="A64" s="90" t="s">
        <v>139</v>
      </c>
      <c r="B64" s="90" t="s">
        <v>117</v>
      </c>
      <c r="C64" s="42" t="s">
        <v>14</v>
      </c>
      <c r="D64" s="41">
        <f>SUM(D65:D71)</f>
        <v>12.8</v>
      </c>
      <c r="E64" s="41">
        <f t="shared" ref="E64" si="22">SUM(E65:E71)</f>
        <v>12.8</v>
      </c>
      <c r="F64" s="41">
        <f t="shared" ref="F64" si="23">SUM(F65:F71)</f>
        <v>0</v>
      </c>
      <c r="G64" s="41">
        <f t="shared" ref="G64" si="24">SUM(G65:G71)</f>
        <v>0</v>
      </c>
      <c r="H64" s="41">
        <f t="shared" ref="H64" si="25">SUM(H65:H71)</f>
        <v>12.833</v>
      </c>
      <c r="I64" s="41">
        <f t="shared" ref="I64" si="26">SUM(I65:I71)</f>
        <v>12.832800000000001</v>
      </c>
      <c r="J64" s="41">
        <f t="shared" ref="J64" si="27">SUM(J65:J71)</f>
        <v>20</v>
      </c>
      <c r="K64" s="41">
        <f>SUM(K65:K71)</f>
        <v>20</v>
      </c>
      <c r="L64" s="35"/>
    </row>
    <row r="65" spans="1:12" s="43" customFormat="1" x14ac:dyDescent="0.2">
      <c r="A65" s="90"/>
      <c r="B65" s="90"/>
      <c r="C65" s="42" t="s">
        <v>15</v>
      </c>
      <c r="D65" s="36"/>
      <c r="E65" s="36"/>
      <c r="F65" s="36"/>
      <c r="G65" s="36"/>
      <c r="H65" s="36"/>
      <c r="I65" s="36"/>
      <c r="J65" s="36"/>
      <c r="K65" s="36"/>
      <c r="L65" s="35"/>
    </row>
    <row r="66" spans="1:12" s="43" customFormat="1" x14ac:dyDescent="0.2">
      <c r="A66" s="90"/>
      <c r="B66" s="90"/>
      <c r="C66" s="42" t="s">
        <v>28</v>
      </c>
      <c r="D66" s="36"/>
      <c r="E66" s="36"/>
      <c r="F66" s="36"/>
      <c r="G66" s="36"/>
      <c r="H66" s="36"/>
      <c r="I66" s="36"/>
      <c r="J66" s="36"/>
      <c r="K66" s="36"/>
      <c r="L66" s="35"/>
    </row>
    <row r="67" spans="1:12" s="43" customFormat="1" ht="16.5" customHeight="1" x14ac:dyDescent="0.2">
      <c r="A67" s="90"/>
      <c r="B67" s="90"/>
      <c r="C67" s="42" t="s">
        <v>16</v>
      </c>
      <c r="D67" s="36"/>
      <c r="E67" s="36"/>
      <c r="F67" s="36"/>
      <c r="G67" s="36"/>
      <c r="H67" s="36"/>
      <c r="I67" s="36"/>
      <c r="J67" s="36"/>
      <c r="K67" s="36"/>
      <c r="L67" s="35"/>
    </row>
    <row r="68" spans="1:12" s="43" customFormat="1" x14ac:dyDescent="0.2">
      <c r="A68" s="90"/>
      <c r="B68" s="90"/>
      <c r="C68" s="42" t="s">
        <v>39</v>
      </c>
      <c r="D68" s="41">
        <f>'8 средства по кодам'!H34</f>
        <v>12.8</v>
      </c>
      <c r="E68" s="41">
        <f>'8 средства по кодам'!I34</f>
        <v>12.8</v>
      </c>
      <c r="F68" s="41">
        <f>'8 средства по кодам'!J34</f>
        <v>0</v>
      </c>
      <c r="G68" s="41">
        <f>'8 средства по кодам'!K34</f>
        <v>0</v>
      </c>
      <c r="H68" s="41">
        <f>'8 средства по кодам'!L34</f>
        <v>12.833</v>
      </c>
      <c r="I68" s="41">
        <f>'8 средства по кодам'!M34</f>
        <v>12.832800000000001</v>
      </c>
      <c r="J68" s="41">
        <f>'8 средства по кодам'!N34</f>
        <v>20</v>
      </c>
      <c r="K68" s="41">
        <f>'8 средства по кодам'!O34</f>
        <v>20</v>
      </c>
      <c r="L68" s="35"/>
    </row>
    <row r="69" spans="1:12" s="43" customFormat="1" x14ac:dyDescent="0.2">
      <c r="A69" s="90"/>
      <c r="B69" s="90"/>
      <c r="C69" s="42" t="s">
        <v>40</v>
      </c>
      <c r="D69" s="36"/>
      <c r="E69" s="36"/>
      <c r="F69" s="36"/>
      <c r="G69" s="36"/>
      <c r="H69" s="36"/>
      <c r="I69" s="36"/>
      <c r="J69" s="36"/>
      <c r="K69" s="36"/>
      <c r="L69" s="35"/>
    </row>
    <row r="70" spans="1:12" s="43" customFormat="1" x14ac:dyDescent="0.2">
      <c r="A70" s="90"/>
      <c r="B70" s="90"/>
      <c r="C70" s="42" t="s">
        <v>32</v>
      </c>
      <c r="D70" s="36"/>
      <c r="E70" s="36"/>
      <c r="F70" s="36"/>
      <c r="G70" s="36"/>
      <c r="H70" s="36"/>
      <c r="I70" s="36"/>
      <c r="J70" s="36"/>
      <c r="K70" s="36"/>
      <c r="L70" s="35"/>
    </row>
    <row r="71" spans="1:12" s="43" customFormat="1" x14ac:dyDescent="0.2">
      <c r="A71" s="90"/>
      <c r="B71" s="90"/>
      <c r="C71" s="42" t="s">
        <v>17</v>
      </c>
      <c r="D71" s="36"/>
      <c r="E71" s="36"/>
      <c r="F71" s="36"/>
      <c r="G71" s="36"/>
      <c r="H71" s="36"/>
      <c r="I71" s="36"/>
      <c r="J71" s="36"/>
      <c r="K71" s="36"/>
      <c r="L71" s="35"/>
    </row>
    <row r="72" spans="1:12" s="43" customFormat="1" x14ac:dyDescent="0.2">
      <c r="D72" s="96"/>
      <c r="E72" s="96"/>
      <c r="F72" s="96"/>
      <c r="G72" s="96"/>
      <c r="H72" s="96"/>
      <c r="I72" s="96"/>
      <c r="J72" s="96"/>
      <c r="K72" s="96"/>
    </row>
    <row r="73" spans="1:12" s="43" customFormat="1" x14ac:dyDescent="0.2">
      <c r="D73" s="96"/>
      <c r="E73" s="96"/>
      <c r="F73" s="96"/>
      <c r="G73" s="96"/>
      <c r="H73" s="96"/>
      <c r="I73" s="96"/>
      <c r="J73" s="96"/>
      <c r="K73" s="96"/>
    </row>
    <row r="74" spans="1:12" s="43" customFormat="1" x14ac:dyDescent="0.2">
      <c r="D74" s="96"/>
      <c r="E74" s="96"/>
      <c r="F74" s="96"/>
      <c r="G74" s="96"/>
      <c r="H74" s="96"/>
      <c r="I74" s="96"/>
      <c r="J74" s="96"/>
      <c r="K74" s="96"/>
    </row>
    <row r="75" spans="1:12" x14ac:dyDescent="0.2">
      <c r="A75" s="56"/>
      <c r="B75" s="56"/>
      <c r="L75" s="24" t="s">
        <v>78</v>
      </c>
    </row>
    <row r="76" spans="1:12" x14ac:dyDescent="0.2">
      <c r="A76" s="56" t="s">
        <v>145</v>
      </c>
      <c r="B76" s="56"/>
    </row>
    <row r="77" spans="1:12" x14ac:dyDescent="0.2">
      <c r="A77" s="34">
        <f>'8 средства по кодам'!A45</f>
        <v>44245</v>
      </c>
    </row>
  </sheetData>
  <mergeCells count="30">
    <mergeCell ref="A3:L3"/>
    <mergeCell ref="A16:A23"/>
    <mergeCell ref="B16:B23"/>
    <mergeCell ref="A24:A31"/>
    <mergeCell ref="I2:L2"/>
    <mergeCell ref="I1:L1"/>
    <mergeCell ref="D5:E6"/>
    <mergeCell ref="F5:I5"/>
    <mergeCell ref="A48:A55"/>
    <mergeCell ref="B48:B55"/>
    <mergeCell ref="B24:B31"/>
    <mergeCell ref="B8:B15"/>
    <mergeCell ref="A8:A15"/>
    <mergeCell ref="J5:K6"/>
    <mergeCell ref="F6:G6"/>
    <mergeCell ref="H6:I6"/>
    <mergeCell ref="A5:A7"/>
    <mergeCell ref="B5:B7"/>
    <mergeCell ref="C5:C7"/>
    <mergeCell ref="L5:L7"/>
    <mergeCell ref="B40:B47"/>
    <mergeCell ref="B32:B39"/>
    <mergeCell ref="A32:A39"/>
    <mergeCell ref="A40:A47"/>
    <mergeCell ref="A76:B76"/>
    <mergeCell ref="B56:B63"/>
    <mergeCell ref="A56:A63"/>
    <mergeCell ref="B64:B71"/>
    <mergeCell ref="A64:A71"/>
    <mergeCell ref="A75:B75"/>
  </mergeCells>
  <pageMargins left="0.63" right="0.21" top="0.39" bottom="0.37" header="0.31496062992125984" footer="0.31496062992125984"/>
  <pageSetup paperSize="9" scale="72" orientation="landscape" r:id="rId1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7 показатели </vt:lpstr>
      <vt:lpstr>8 средства по кодам</vt:lpstr>
      <vt:lpstr>9 средства бюджет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BYX</cp:lastModifiedBy>
  <cp:lastPrinted>2021-02-18T03:05:09Z</cp:lastPrinted>
  <dcterms:created xsi:type="dcterms:W3CDTF">2007-07-17T01:27:34Z</dcterms:created>
  <dcterms:modified xsi:type="dcterms:W3CDTF">2021-03-29T06:56:26Z</dcterms:modified>
</cp:coreProperties>
</file>