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Desktop\11111111111111\Отчеты\по муп.программе\2024\2 полугодие\"/>
    </mc:Choice>
  </mc:AlternateContent>
  <bookViews>
    <workbookView xWindow="-120" yWindow="-120" windowWidth="29040" windowHeight="15840" activeTab="2"/>
  </bookViews>
  <sheets>
    <sheet name="7 показатели " sheetId="1" r:id="rId1"/>
    <sheet name="8 средства по кодам" sheetId="13" r:id="rId2"/>
    <sheet name="9 средства бюджет" sheetId="12" r:id="rId3"/>
    <sheet name="10 Инвестиц П" sheetId="6" r:id="rId4"/>
  </sheets>
  <definedNames>
    <definedName name="_xlnm.Print_Area" localSheetId="3">'10 Инвестиц П'!$A$1:$P$25</definedName>
    <definedName name="_xlnm.Print_Area" localSheetId="2">'9 средства бюджет'!$A$1:$L$44</definedName>
  </definedNames>
  <calcPr calcId="162913"/>
</workbook>
</file>

<file path=xl/calcChain.xml><?xml version="1.0" encoding="utf-8"?>
<calcChain xmlns="http://schemas.openxmlformats.org/spreadsheetml/2006/main">
  <c r="I8" i="12" l="1"/>
  <c r="F19" i="12" l="1"/>
  <c r="F16" i="12"/>
  <c r="G11" i="12"/>
  <c r="G16" i="12"/>
  <c r="G8" i="12"/>
  <c r="F8" i="12"/>
  <c r="H8" i="12"/>
  <c r="J8" i="12"/>
  <c r="K8" i="12"/>
  <c r="F12" i="12"/>
  <c r="K13" i="13"/>
  <c r="K10" i="13" s="1"/>
  <c r="K11" i="13" s="1"/>
  <c r="L13" i="13"/>
  <c r="L10" i="13" s="1"/>
  <c r="K14" i="13"/>
  <c r="M11" i="13"/>
  <c r="I13" i="13"/>
  <c r="J13" i="13"/>
  <c r="J10" i="13" s="1"/>
  <c r="N13" i="13"/>
  <c r="N10" i="13" s="1"/>
  <c r="O13" i="13"/>
  <c r="O10" i="13" s="1"/>
  <c r="H13" i="13"/>
  <c r="J26" i="13" l="1"/>
  <c r="J25" i="13"/>
  <c r="J17" i="13"/>
  <c r="D19" i="12" l="1"/>
  <c r="D16" i="12" s="1"/>
  <c r="E19" i="12"/>
  <c r="E16" i="12" s="1"/>
  <c r="D20" i="12"/>
  <c r="E20" i="12"/>
  <c r="I19" i="12" l="1"/>
  <c r="I11" i="12" s="1"/>
  <c r="E11" i="12"/>
  <c r="J12" i="12"/>
  <c r="K12" i="12"/>
  <c r="D12" i="12"/>
  <c r="D11" i="12"/>
  <c r="D8" i="12" s="1"/>
  <c r="H10" i="13"/>
  <c r="F36" i="12" l="1"/>
  <c r="G36" i="12"/>
  <c r="G32" i="12" s="1"/>
  <c r="E36" i="12"/>
  <c r="E12" i="12" s="1"/>
  <c r="I36" i="12"/>
  <c r="J36" i="12"/>
  <c r="K36" i="12"/>
  <c r="D36" i="12"/>
  <c r="D32" i="12" s="1"/>
  <c r="G20" i="12"/>
  <c r="G19" i="12"/>
  <c r="H20" i="12"/>
  <c r="I20" i="12"/>
  <c r="J20" i="12"/>
  <c r="K20" i="12"/>
  <c r="J19" i="12"/>
  <c r="J11" i="12" s="1"/>
  <c r="K19" i="12"/>
  <c r="K11" i="12" s="1"/>
  <c r="G12" i="12" l="1"/>
  <c r="I12" i="12"/>
  <c r="F32" i="12"/>
  <c r="H11" i="13"/>
  <c r="J11" i="13"/>
  <c r="I32" i="12"/>
  <c r="J32" i="12"/>
  <c r="I16" i="12"/>
  <c r="J16" i="12"/>
  <c r="K16" i="12"/>
  <c r="E32" i="12"/>
  <c r="K32" i="12"/>
  <c r="L25" i="13" l="1"/>
  <c r="H36" i="12" l="1"/>
  <c r="N11" i="13" l="1"/>
  <c r="L11" i="13"/>
  <c r="O11" i="13"/>
  <c r="H32" i="12"/>
</calcChain>
</file>

<file path=xl/sharedStrings.xml><?xml version="1.0" encoding="utf-8"?>
<sst xmlns="http://schemas.openxmlformats.org/spreadsheetml/2006/main" count="293" uniqueCount="161">
  <si>
    <t>№ п/п</t>
  </si>
  <si>
    <t>Цель, задачи, показатели результативности</t>
  </si>
  <si>
    <t>Текущий год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</si>
  <si>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</si>
  <si>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</si>
  <si>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</si>
  <si>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</si>
  <si>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</si>
  <si>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</si>
  <si>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</si>
  <si>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</si>
  <si>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Ед. измере-ния</t>
  </si>
  <si>
    <t>январь - июнь</t>
  </si>
  <si>
    <t>Весовой критерий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</si>
  <si>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</si>
  <si>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</si>
  <si>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</si>
  <si>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</si>
  <si>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</si>
  <si>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</si>
  <si>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</si>
  <si>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</si>
  <si>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</si>
  <si>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</si>
  <si>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</si>
  <si>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</si>
  <si>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</si>
  <si>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</si>
  <si>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</si>
  <si>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</si>
  <si>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</si>
  <si>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</si>
  <si>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</si>
  <si>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</si>
  <si>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</si>
  <si>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№  п/п</t>
  </si>
  <si>
    <t>Наименование объекта</t>
  </si>
  <si>
    <t>Ед.
измерения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</si>
  <si>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</si>
  <si>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</si>
  <si>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</si>
  <si>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</si>
  <si>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</si>
  <si>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</si>
  <si>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</si>
  <si>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</si>
  <si>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</si>
  <si>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</si>
  <si>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</si>
  <si>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</si>
  <si>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Наименовние ГРБС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</si>
  <si>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</si>
  <si>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</si>
  <si>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</si>
  <si>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к Порядку принятия решений о разработке муниципальных программ Шушенского района, их формировании и реализации</t>
  </si>
  <si>
    <t>районный бюджет</t>
  </si>
  <si>
    <t>бюджеты поселений</t>
  </si>
  <si>
    <t>Мощность</t>
  </si>
  <si>
    <t xml:space="preserve">Информация об использовании бюджетных ассигнований районного бюджета и иных средств на реализацию районной муниципальной программы </t>
  </si>
  <si>
    <t>Расшифровка финансирования по объектам капитального строительства, включенным в муниципальную программу</t>
  </si>
  <si>
    <t>Информация о целевых показателях и показателях результативности муниципальной программы Шушенского района</t>
  </si>
  <si>
    <t>Информация об использовании бюджетных ассигнований районного бюджета и иных средств на реализацию мероприятий муниципальной программы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</si>
  <si>
    <t>Приложение № 7</t>
  </si>
  <si>
    <t>Отчетный период (предшествующий год)</t>
  </si>
  <si>
    <t>Приложение № 10</t>
  </si>
  <si>
    <t>за январь - ________________ 20___г. (нарастающим итогом)</t>
  </si>
  <si>
    <t>по: _______________________________________________</t>
  </si>
  <si>
    <t>Площадь обработки гербицидами очагов произрастания дикорастущей конопли</t>
  </si>
  <si>
    <t>Уменьшение обращения граждан в медицинские учреждения по укусам безнадзорными  животными</t>
  </si>
  <si>
    <t>1,1,1</t>
  </si>
  <si>
    <t>1,1,2</t>
  </si>
  <si>
    <t>га</t>
  </si>
  <si>
    <t>%</t>
  </si>
  <si>
    <t>Производство зерновых и зернобобовых культур</t>
  </si>
  <si>
    <t>Производство картофеля</t>
  </si>
  <si>
    <t>Производство овощей</t>
  </si>
  <si>
    <t>Производство молока во всех категориях хозяйств</t>
  </si>
  <si>
    <t>Доля прибыльных сельскохозяйственных организаций в общем их числе</t>
  </si>
  <si>
    <t>1,2,1</t>
  </si>
  <si>
    <t>1,2,2</t>
  </si>
  <si>
    <t>1,2,3</t>
  </si>
  <si>
    <t>1,2,4</t>
  </si>
  <si>
    <t>1,2,5</t>
  </si>
  <si>
    <t>кол-во</t>
  </si>
  <si>
    <t>семей</t>
  </si>
  <si>
    <t>1,3,1</t>
  </si>
  <si>
    <t>1,4,1</t>
  </si>
  <si>
    <t>тыс. тонн</t>
  </si>
  <si>
    <t>тыс. руб.</t>
  </si>
  <si>
    <t xml:space="preserve">«Развитие агропро-мышленного ком-плекса и сельских территорий Шушен-ского района» </t>
  </si>
  <si>
    <t>всего расходные обязательства                                   в том числе по ГРБС:</t>
  </si>
  <si>
    <t>Администрация Шушенского района</t>
  </si>
  <si>
    <t>МКУ "Земля и имущество"</t>
  </si>
  <si>
    <t>ОО9</t>
  </si>
  <si>
    <t>О412</t>
  </si>
  <si>
    <t>Х</t>
  </si>
  <si>
    <t>О405</t>
  </si>
  <si>
    <t>О810075170</t>
  </si>
  <si>
    <t>О810024380</t>
  </si>
  <si>
    <t>О810090210</t>
  </si>
  <si>
    <t>О81001036М</t>
  </si>
  <si>
    <t>О810091410</t>
  </si>
  <si>
    <t>О8200S4530</t>
  </si>
  <si>
    <t>О8200L0183</t>
  </si>
  <si>
    <t>Подпрограмма 2</t>
  </si>
  <si>
    <t>О830091080</t>
  </si>
  <si>
    <t>«Профилактика наркомании на территории Шушенского района»</t>
  </si>
  <si>
    <t>1,1,3</t>
  </si>
  <si>
    <t>1,1,4</t>
  </si>
  <si>
    <t>1,1,5</t>
  </si>
  <si>
    <t>1,1,6</t>
  </si>
  <si>
    <t>Задача 4. Предупреждение возникновения и распространения заболеваний, опасных для человека и животных</t>
  </si>
  <si>
    <t>1,4,2</t>
  </si>
  <si>
    <t>2024 год</t>
  </si>
  <si>
    <t>Цель. Развитие сельских территорий и рост уровня жизни сельского населения</t>
  </si>
  <si>
    <t xml:space="preserve">Задача 1. Развитие сельскохозяйственного производства </t>
  </si>
  <si>
    <t>Подпрограмма 1. «Выполнение отдельных государственных полномочий по решению вопросов поддержки сельскохозяйственного производства»</t>
  </si>
  <si>
    <t xml:space="preserve">Доля прибыльных сельскохозяйственных организаций в общем их числе </t>
  </si>
  <si>
    <t>Производство мяса скота и птицы (в живом весе)  в  сельскохозяйственных организациях</t>
  </si>
  <si>
    <t>Производство молока  в  сельскохозяйственных организациях</t>
  </si>
  <si>
    <t>Задача 2. Создание комфортных условий жизнедеятельности в сельской местности с целью укрепления кадрового потенциала сельских территорий</t>
  </si>
  <si>
    <t>Производство мяса скота и птицы (в жи-вом весе) во всех категориях хозяйств</t>
  </si>
  <si>
    <t>Объем производства сельскохозяйствен-ной продукции</t>
  </si>
  <si>
    <t>1,2,6</t>
  </si>
  <si>
    <t>1,2,7</t>
  </si>
  <si>
    <t>Подпрограмма 2. «Улучшение жилищных условий граждан, в том числе молодых семей и молодых специалистов в сельской местности»</t>
  </si>
  <si>
    <t>Предоставление жилья по договорам найма гражданам, работающим в органи-зациях агропромышленного комплекса и социальной сфере, проживающим на селе либо изъявившим желание постоян-но проживать в сельской местности и работать там</t>
  </si>
  <si>
    <t>предоставление социальных выплат гражданам проживающим и работающим в сельской местности, в том числе  моло-дым семьям и молодым специалистам, проживающим и работающим  на селе либо изъявившим желание переехать на постоянное место жительства в сельскую местность и работать там  на строитель-ство или приобретение жилья в сельской местности.</t>
  </si>
  <si>
    <t>Количество граждан, в том числе моло-дых семей и молодых специалистов улуч-шивших жилищные условия</t>
  </si>
  <si>
    <t>Общая площадь жилых помещений по-строенных или приобретенных гражда-нами, в том числе молодыми семьями и молодыми специалистами</t>
  </si>
  <si>
    <t>1,2,8</t>
  </si>
  <si>
    <t>1,2,10</t>
  </si>
  <si>
    <t>1,2,9</t>
  </si>
  <si>
    <t>1,2,11</t>
  </si>
  <si>
    <t>1,2,12</t>
  </si>
  <si>
    <t>кв. м.</t>
  </si>
  <si>
    <t>Задача 3. Формирование общества ведущего здоровый образ жизни</t>
  </si>
  <si>
    <t>Подпрограмма 3. «Профилактика наркомании на территории Шушенского района»</t>
  </si>
  <si>
    <t>Количество изготовленных брошюр, бук-летов, и т.д.</t>
  </si>
  <si>
    <t>штуки</t>
  </si>
  <si>
    <t>1,3,2</t>
  </si>
  <si>
    <t>О. С. Кахонец</t>
  </si>
  <si>
    <t>«Выполнение отдельных государственных полномо-чий по решению вопросов поддержки сельскохозяй-ственного производства»</t>
  </si>
  <si>
    <t>«Улучшение жилищных условий граждан, в том числе молодых семей и молодых специалистов в сельской местности»</t>
  </si>
  <si>
    <t>Подпрограмма 3</t>
  </si>
  <si>
    <t>Выполнение отдельных государственных полно-мочий по решению во-просов поддержки сель-скохозяйственного про-изводства</t>
  </si>
  <si>
    <t>«Профилактика нарко-мании на территории Шушенского района»</t>
  </si>
  <si>
    <t>1,3,3</t>
  </si>
  <si>
    <t>Количество изготовленных баннеров антинаркотиче-ских</t>
  </si>
  <si>
    <t>Производство картофеля  в сельскохозяйственных организациях</t>
  </si>
  <si>
    <t>Производство зерновых и зернобобовых культур в  сельскохозяйственных организациях</t>
  </si>
  <si>
    <t>Объем производства сельскохозяйственной продукции в  сельскохозяйственных организациях</t>
  </si>
  <si>
    <t>Снижение доли несовершеннолетних детей и молодежи с девиантным поведением от общего кол-ва населения Шушенского района</t>
  </si>
  <si>
    <t>Доля молодых семей и молодых специа-листов, работающих в организациях агропромышленного комплекса и социаль-ной сфере, улучшивших жилищные усл-вия от общего кол-ва нуждающихся в улучшении жилищных условий</t>
  </si>
  <si>
    <t>Начальник отдела сельского хозяйства</t>
  </si>
  <si>
    <t>2025 год</t>
  </si>
  <si>
    <t>-</t>
  </si>
  <si>
    <t>2026 год</t>
  </si>
  <si>
    <t>2023 (отчетный год)</t>
  </si>
  <si>
    <t>2024(текущий год)</t>
  </si>
  <si>
    <t>Фактический объем производства с/х продукции за  2024 года выше плана связан с тем,что в 2023 году была высокая урожайность продукции растениеводство за последнии 5 лет. В связи с этим в 2024 г были реализованы большие объемы остатков продукции прошлого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</si>
</sst>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"/>
    <numFmt numFmtId="165" formatCode="0.000"/>
    <numFmt numFmtId="166" formatCode="#,##0.000"/>
    <numFmt numFmtId="167" formatCode="0.00000"/>
    <numFmt numFmtId="168" formatCode="_-* #,##0\ _₽_-;\-* #,##0\ _₽_-;_-* &quot;-&quot;??\ _₽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14" fontId="4" fillId="0" borderId="0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166" fontId="4" fillId="0" borderId="0" xfId="0" applyNumberFormat="1" applyFont="1" applyFill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7" fontId="4" fillId="0" borderId="0" xfId="0" applyNumberFormat="1" applyFont="1" applyFill="1"/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9" fillId="0" borderId="0" xfId="0" applyNumberFormat="1" applyFont="1" applyFill="1"/>
    <xf numFmtId="0" fontId="9" fillId="0" borderId="0" xfId="0" applyFont="1" applyFill="1"/>
    <xf numFmtId="167" fontId="9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topLeftCell="A13" zoomScaleNormal="115" zoomScaleSheetLayoutView="100" workbookViewId="0">
      <selection activeCell="B22" sqref="B22"/>
    </sheetView>
  </sheetViews>
  <sheetFormatPr defaultColWidth="9.140625" defaultRowHeight="15" x14ac:dyDescent="0.2"/>
  <cols>
    <col min="1" max="1" width="7.42578125" style="2" customWidth="1"/>
    <col min="2" max="2" width="45.85546875" style="2" customWidth="1"/>
    <col min="3" max="3" width="9" style="2" customWidth="1"/>
    <col min="4" max="4" width="8.5703125" style="2" customWidth="1"/>
    <col min="5" max="6" width="10.7109375" style="2" customWidth="1"/>
    <col min="7" max="8" width="9.85546875" style="2" customWidth="1"/>
    <col min="9" max="9" width="10.28515625" style="2" customWidth="1"/>
    <col min="10" max="10" width="12.28515625" style="2" customWidth="1"/>
    <col min="11" max="11" width="9.7109375" style="2" customWidth="1"/>
    <col min="12" max="12" width="9.42578125" style="2" customWidth="1"/>
    <col min="13" max="13" width="23.28515625" style="2" customWidth="1"/>
    <col min="14" max="16384" width="9.140625" style="2"/>
  </cols>
  <sheetData>
    <row r="1" spans="1:13" ht="15.6" customHeight="1" x14ac:dyDescent="0.2">
      <c r="I1" s="67" t="s">
        <v>62</v>
      </c>
      <c r="J1" s="67"/>
      <c r="K1" s="67"/>
      <c r="L1" s="67"/>
      <c r="M1" s="67"/>
    </row>
    <row r="2" spans="1:13" ht="45.75" customHeight="1" x14ac:dyDescent="0.2">
      <c r="I2" s="67" t="s">
        <v>54</v>
      </c>
      <c r="J2" s="67"/>
      <c r="K2" s="67"/>
      <c r="L2" s="67"/>
      <c r="M2" s="67"/>
    </row>
    <row r="3" spans="1:13" ht="15.75" customHeight="1" x14ac:dyDescent="0.2">
      <c r="K3" s="1"/>
      <c r="L3" s="1"/>
      <c r="M3" s="1"/>
    </row>
    <row r="4" spans="1:13" ht="15" customHeight="1" x14ac:dyDescent="0.2">
      <c r="B4" s="70" t="s">
        <v>60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6" customHeight="1" x14ac:dyDescent="0.2"/>
    <row r="6" spans="1:13" s="3" customFormat="1" ht="29.45" customHeight="1" x14ac:dyDescent="0.2">
      <c r="A6" s="68" t="s">
        <v>0</v>
      </c>
      <c r="B6" s="68" t="s">
        <v>1</v>
      </c>
      <c r="C6" s="68" t="s">
        <v>11</v>
      </c>
      <c r="D6" s="68" t="s">
        <v>13</v>
      </c>
      <c r="E6" s="68" t="s">
        <v>63</v>
      </c>
      <c r="F6" s="68"/>
      <c r="G6" s="68" t="s">
        <v>2</v>
      </c>
      <c r="H6" s="68"/>
      <c r="I6" s="68"/>
      <c r="J6" s="68"/>
      <c r="K6" s="68" t="s">
        <v>3</v>
      </c>
      <c r="L6" s="68"/>
      <c r="M6" s="69" t="s">
        <v>6</v>
      </c>
    </row>
    <row r="7" spans="1:13" s="3" customFormat="1" ht="26.45" customHeight="1" x14ac:dyDescent="0.2">
      <c r="A7" s="68"/>
      <c r="B7" s="68"/>
      <c r="C7" s="68"/>
      <c r="D7" s="68"/>
      <c r="E7" s="68">
        <v>2023</v>
      </c>
      <c r="F7" s="68"/>
      <c r="G7" s="68" t="s">
        <v>12</v>
      </c>
      <c r="H7" s="68"/>
      <c r="I7" s="68" t="s">
        <v>14</v>
      </c>
      <c r="J7" s="68"/>
      <c r="K7" s="68" t="s">
        <v>155</v>
      </c>
      <c r="L7" s="68" t="s">
        <v>157</v>
      </c>
      <c r="M7" s="69"/>
    </row>
    <row r="8" spans="1:13" s="3" customFormat="1" ht="25.9" customHeight="1" x14ac:dyDescent="0.2">
      <c r="A8" s="68"/>
      <c r="B8" s="68"/>
      <c r="C8" s="68"/>
      <c r="D8" s="68"/>
      <c r="E8" s="38" t="s">
        <v>4</v>
      </c>
      <c r="F8" s="38" t="s">
        <v>5</v>
      </c>
      <c r="G8" s="38" t="s">
        <v>4</v>
      </c>
      <c r="H8" s="38" t="s">
        <v>5</v>
      </c>
      <c r="I8" s="38" t="s">
        <v>4</v>
      </c>
      <c r="J8" s="38" t="s">
        <v>5</v>
      </c>
      <c r="K8" s="68"/>
      <c r="L8" s="68"/>
      <c r="M8" s="69"/>
    </row>
    <row r="9" spans="1:13" ht="17.25" customHeight="1" x14ac:dyDescent="0.2">
      <c r="A9" s="20">
        <v>1</v>
      </c>
      <c r="B9" s="72" t="s">
        <v>114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x14ac:dyDescent="0.2">
      <c r="A10" s="20">
        <v>1.1000000000000001</v>
      </c>
      <c r="B10" s="72" t="s">
        <v>115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x14ac:dyDescent="0.2">
      <c r="A11" s="20"/>
      <c r="B11" s="73" t="s">
        <v>116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</row>
    <row r="12" spans="1:13" ht="25.5" x14ac:dyDescent="0.2">
      <c r="A12" s="20" t="s">
        <v>69</v>
      </c>
      <c r="B12" s="37" t="s">
        <v>150</v>
      </c>
      <c r="C12" s="6" t="s">
        <v>87</v>
      </c>
      <c r="D12" s="38"/>
      <c r="E12" s="44">
        <v>11.238</v>
      </c>
      <c r="F12" s="44">
        <v>34.863</v>
      </c>
      <c r="G12" s="46">
        <v>11.349</v>
      </c>
      <c r="H12" s="44" t="s">
        <v>156</v>
      </c>
      <c r="I12" s="46">
        <v>11.349</v>
      </c>
      <c r="J12" s="30">
        <v>33.716999999999999</v>
      </c>
      <c r="K12" s="46">
        <v>11.461</v>
      </c>
      <c r="L12" s="46">
        <v>11.574</v>
      </c>
      <c r="M12" s="38"/>
    </row>
    <row r="13" spans="1:13" ht="25.5" x14ac:dyDescent="0.2">
      <c r="A13" s="20" t="s">
        <v>70</v>
      </c>
      <c r="B13" s="37" t="s">
        <v>149</v>
      </c>
      <c r="C13" s="6" t="s">
        <v>87</v>
      </c>
      <c r="D13" s="38"/>
      <c r="E13" s="44">
        <v>5.8440000000000003</v>
      </c>
      <c r="F13" s="44">
        <v>11.68</v>
      </c>
      <c r="G13" s="46">
        <v>5.8780000000000001</v>
      </c>
      <c r="H13" s="44" t="s">
        <v>156</v>
      </c>
      <c r="I13" s="46">
        <v>5.8780000000000001</v>
      </c>
      <c r="J13" s="30">
        <v>11.74</v>
      </c>
      <c r="K13" s="46">
        <v>5.9119999999999999</v>
      </c>
      <c r="L13" s="46">
        <v>5.9459999999999997</v>
      </c>
      <c r="M13" s="38"/>
    </row>
    <row r="14" spans="1:13" ht="25.5" x14ac:dyDescent="0.2">
      <c r="A14" s="20" t="s">
        <v>107</v>
      </c>
      <c r="B14" s="37" t="s">
        <v>118</v>
      </c>
      <c r="C14" s="6" t="s">
        <v>87</v>
      </c>
      <c r="D14" s="38"/>
      <c r="E14" s="44">
        <v>13.712</v>
      </c>
      <c r="F14" s="44">
        <v>16.763999999999999</v>
      </c>
      <c r="G14" s="46">
        <v>13.785</v>
      </c>
      <c r="H14" s="32">
        <v>8.1920000000000002</v>
      </c>
      <c r="I14" s="46">
        <v>13.785</v>
      </c>
      <c r="J14" s="44">
        <v>16.663</v>
      </c>
      <c r="K14" s="46">
        <v>13.858000000000001</v>
      </c>
      <c r="L14" s="46">
        <v>13.930999999999999</v>
      </c>
      <c r="M14" s="38"/>
    </row>
    <row r="15" spans="1:13" ht="25.5" x14ac:dyDescent="0.2">
      <c r="A15" s="20" t="s">
        <v>108</v>
      </c>
      <c r="B15" s="37" t="s">
        <v>119</v>
      </c>
      <c r="C15" s="6" t="s">
        <v>87</v>
      </c>
      <c r="D15" s="38"/>
      <c r="E15" s="44">
        <v>41.97</v>
      </c>
      <c r="F15" s="44">
        <v>60.670999999999999</v>
      </c>
      <c r="G15" s="46">
        <v>42.698999999999998</v>
      </c>
      <c r="H15" s="32">
        <v>30.602</v>
      </c>
      <c r="I15" s="46">
        <v>42.698999999999998</v>
      </c>
      <c r="J15" s="51">
        <v>62.087000000000003</v>
      </c>
      <c r="K15" s="46">
        <v>43.44</v>
      </c>
      <c r="L15" s="46">
        <v>44.192999999999998</v>
      </c>
      <c r="M15" s="38"/>
    </row>
    <row r="16" spans="1:13" ht="141.75" customHeight="1" x14ac:dyDescent="0.2">
      <c r="A16" s="20" t="s">
        <v>109</v>
      </c>
      <c r="B16" s="37" t="s">
        <v>151</v>
      </c>
      <c r="C16" s="6" t="s">
        <v>88</v>
      </c>
      <c r="D16" s="38"/>
      <c r="E16" s="44">
        <v>1415614</v>
      </c>
      <c r="F16" s="64">
        <v>2773631</v>
      </c>
      <c r="G16" s="27">
        <v>1430770</v>
      </c>
      <c r="H16" s="62">
        <v>1589405</v>
      </c>
      <c r="I16" s="27">
        <v>1430770</v>
      </c>
      <c r="J16" s="63">
        <v>3109103</v>
      </c>
      <c r="K16" s="27">
        <v>1446088</v>
      </c>
      <c r="L16" s="27">
        <v>1461569</v>
      </c>
      <c r="M16" s="65" t="s">
        <v>160</v>
      </c>
    </row>
    <row r="17" spans="1:13" ht="25.5" x14ac:dyDescent="0.2">
      <c r="A17" s="20" t="s">
        <v>110</v>
      </c>
      <c r="B17" s="37" t="s">
        <v>117</v>
      </c>
      <c r="C17" s="6" t="s">
        <v>72</v>
      </c>
      <c r="D17" s="38"/>
      <c r="E17" s="44">
        <v>40</v>
      </c>
      <c r="F17" s="44">
        <v>100</v>
      </c>
      <c r="G17" s="27">
        <v>40</v>
      </c>
      <c r="H17" s="62">
        <v>50</v>
      </c>
      <c r="I17" s="27">
        <v>40</v>
      </c>
      <c r="J17" s="52">
        <v>75</v>
      </c>
      <c r="K17" s="27">
        <v>50</v>
      </c>
      <c r="L17" s="27">
        <v>50</v>
      </c>
      <c r="M17" s="38"/>
    </row>
    <row r="18" spans="1:13" ht="15" customHeight="1" x14ac:dyDescent="0.2">
      <c r="A18" s="20">
        <v>1.2</v>
      </c>
      <c r="B18" s="76" t="s">
        <v>120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8"/>
    </row>
    <row r="19" spans="1:13" x14ac:dyDescent="0.2">
      <c r="A19" s="20" t="s">
        <v>78</v>
      </c>
      <c r="B19" s="43" t="s">
        <v>73</v>
      </c>
      <c r="C19" s="6" t="s">
        <v>87</v>
      </c>
      <c r="D19" s="44"/>
      <c r="E19" s="46"/>
      <c r="F19" s="46"/>
      <c r="G19" s="44"/>
      <c r="H19" s="44"/>
      <c r="I19" s="44"/>
      <c r="J19" s="44"/>
      <c r="K19" s="44"/>
      <c r="L19" s="44"/>
      <c r="M19" s="44"/>
    </row>
    <row r="20" spans="1:13" x14ac:dyDescent="0.2">
      <c r="A20" s="20" t="s">
        <v>79</v>
      </c>
      <c r="B20" s="43" t="s">
        <v>74</v>
      </c>
      <c r="C20" s="6" t="s">
        <v>87</v>
      </c>
      <c r="D20" s="44"/>
      <c r="E20" s="46"/>
      <c r="F20" s="46"/>
      <c r="G20" s="44"/>
      <c r="H20" s="44"/>
      <c r="I20" s="44"/>
      <c r="J20" s="44"/>
      <c r="K20" s="44"/>
      <c r="L20" s="44"/>
      <c r="M20" s="44"/>
    </row>
    <row r="21" spans="1:13" x14ac:dyDescent="0.2">
      <c r="A21" s="20" t="s">
        <v>80</v>
      </c>
      <c r="B21" s="43" t="s">
        <v>75</v>
      </c>
      <c r="C21" s="6" t="s">
        <v>87</v>
      </c>
      <c r="D21" s="44"/>
      <c r="E21" s="46"/>
      <c r="F21" s="46"/>
      <c r="G21" s="44"/>
      <c r="H21" s="44"/>
      <c r="I21" s="44"/>
      <c r="J21" s="44"/>
      <c r="K21" s="44"/>
      <c r="L21" s="44"/>
      <c r="M21" s="44"/>
    </row>
    <row r="22" spans="1:13" ht="25.5" x14ac:dyDescent="0.2">
      <c r="A22" s="20" t="s">
        <v>81</v>
      </c>
      <c r="B22" s="43" t="s">
        <v>121</v>
      </c>
      <c r="C22" s="6" t="s">
        <v>87</v>
      </c>
      <c r="D22" s="44"/>
      <c r="E22" s="46"/>
      <c r="F22" s="46"/>
      <c r="G22" s="44"/>
      <c r="H22" s="44"/>
      <c r="I22" s="44"/>
      <c r="J22" s="44"/>
      <c r="K22" s="44"/>
      <c r="L22" s="44"/>
      <c r="M22" s="44"/>
    </row>
    <row r="23" spans="1:13" ht="25.5" x14ac:dyDescent="0.2">
      <c r="A23" s="20" t="s">
        <v>82</v>
      </c>
      <c r="B23" s="43" t="s">
        <v>76</v>
      </c>
      <c r="C23" s="6" t="s">
        <v>87</v>
      </c>
      <c r="D23" s="44"/>
      <c r="E23" s="46"/>
      <c r="F23" s="46"/>
      <c r="G23" s="44"/>
      <c r="H23" s="44"/>
      <c r="I23" s="44"/>
      <c r="J23" s="44"/>
      <c r="K23" s="44"/>
      <c r="L23" s="44"/>
      <c r="M23" s="44"/>
    </row>
    <row r="24" spans="1:13" ht="25.5" x14ac:dyDescent="0.2">
      <c r="A24" s="20" t="s">
        <v>123</v>
      </c>
      <c r="B24" s="43" t="s">
        <v>122</v>
      </c>
      <c r="C24" s="6" t="s">
        <v>88</v>
      </c>
      <c r="D24" s="44"/>
      <c r="E24" s="27"/>
      <c r="F24" s="27"/>
      <c r="G24" s="44"/>
      <c r="H24" s="44"/>
      <c r="I24" s="44"/>
      <c r="J24" s="44"/>
      <c r="K24" s="44"/>
      <c r="L24" s="44"/>
      <c r="M24" s="44"/>
    </row>
    <row r="25" spans="1:13" ht="25.5" x14ac:dyDescent="0.2">
      <c r="A25" s="20" t="s">
        <v>124</v>
      </c>
      <c r="B25" s="43" t="s">
        <v>77</v>
      </c>
      <c r="C25" s="6" t="s">
        <v>72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x14ac:dyDescent="0.2">
      <c r="A26" s="20"/>
      <c r="B26" s="76" t="s">
        <v>125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</row>
    <row r="27" spans="1:13" ht="63.75" x14ac:dyDescent="0.2">
      <c r="A27" s="20" t="s">
        <v>130</v>
      </c>
      <c r="B27" s="43" t="s">
        <v>153</v>
      </c>
      <c r="C27" s="6" t="s">
        <v>72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ht="76.5" x14ac:dyDescent="0.2">
      <c r="A28" s="20" t="s">
        <v>132</v>
      </c>
      <c r="B28" s="43" t="s">
        <v>126</v>
      </c>
      <c r="C28" s="6" t="s">
        <v>83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ht="114.75" x14ac:dyDescent="0.2">
      <c r="A29" s="20" t="s">
        <v>131</v>
      </c>
      <c r="B29" s="43" t="s">
        <v>127</v>
      </c>
      <c r="C29" s="6" t="s">
        <v>83</v>
      </c>
      <c r="D29" s="44"/>
      <c r="E29" s="44"/>
      <c r="F29" s="44"/>
      <c r="G29" s="47"/>
      <c r="H29" s="44"/>
      <c r="I29" s="44"/>
      <c r="J29" s="44"/>
      <c r="K29" s="44"/>
      <c r="L29" s="44"/>
      <c r="M29" s="44"/>
    </row>
    <row r="30" spans="1:13" ht="38.25" x14ac:dyDescent="0.2">
      <c r="A30" s="20" t="s">
        <v>133</v>
      </c>
      <c r="B30" s="43" t="s">
        <v>128</v>
      </c>
      <c r="C30" s="6" t="s">
        <v>84</v>
      </c>
      <c r="D30" s="44"/>
      <c r="E30" s="44"/>
      <c r="F30" s="44"/>
      <c r="G30" s="47"/>
      <c r="H30" s="44"/>
      <c r="I30" s="44"/>
      <c r="J30" s="44"/>
      <c r="K30" s="44"/>
      <c r="L30" s="44"/>
      <c r="M30" s="44"/>
    </row>
    <row r="31" spans="1:13" ht="38.25" x14ac:dyDescent="0.2">
      <c r="A31" s="20" t="s">
        <v>134</v>
      </c>
      <c r="B31" s="43" t="s">
        <v>129</v>
      </c>
      <c r="C31" s="6" t="s">
        <v>135</v>
      </c>
      <c r="D31" s="44"/>
      <c r="E31" s="44"/>
      <c r="F31" s="44"/>
      <c r="G31" s="47"/>
      <c r="H31" s="44"/>
      <c r="I31" s="44"/>
      <c r="J31" s="44"/>
      <c r="K31" s="44"/>
      <c r="L31" s="44"/>
      <c r="M31" s="44"/>
    </row>
    <row r="32" spans="1:13" x14ac:dyDescent="0.2">
      <c r="A32" s="20">
        <v>1.3</v>
      </c>
      <c r="B32" s="76" t="s">
        <v>136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8"/>
    </row>
    <row r="33" spans="1:13" x14ac:dyDescent="0.2">
      <c r="A33" s="20"/>
      <c r="B33" s="76" t="s">
        <v>137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/>
    </row>
    <row r="34" spans="1:13" ht="38.25" x14ac:dyDescent="0.2">
      <c r="A34" s="20" t="s">
        <v>85</v>
      </c>
      <c r="B34" s="43" t="s">
        <v>152</v>
      </c>
      <c r="C34" s="6" t="s">
        <v>72</v>
      </c>
      <c r="D34" s="20"/>
      <c r="E34" s="20"/>
      <c r="F34" s="20"/>
      <c r="G34" s="59"/>
      <c r="H34" s="59"/>
      <c r="I34" s="59"/>
      <c r="J34" s="59"/>
      <c r="K34" s="59"/>
      <c r="L34" s="59"/>
      <c r="M34" s="20"/>
    </row>
    <row r="35" spans="1:13" ht="25.5" x14ac:dyDescent="0.2">
      <c r="A35" s="20" t="s">
        <v>140</v>
      </c>
      <c r="B35" s="43" t="s">
        <v>138</v>
      </c>
      <c r="C35" s="6" t="s">
        <v>139</v>
      </c>
      <c r="D35" s="20"/>
      <c r="E35" s="20">
        <v>4000</v>
      </c>
      <c r="F35" s="60">
        <v>4000</v>
      </c>
      <c r="G35" s="59">
        <v>4000</v>
      </c>
      <c r="H35" s="59"/>
      <c r="I35" s="20">
        <v>4000</v>
      </c>
      <c r="J35" s="20">
        <v>4000</v>
      </c>
      <c r="K35" s="20">
        <v>4000</v>
      </c>
      <c r="L35" s="20">
        <v>4000</v>
      </c>
      <c r="M35" s="20"/>
    </row>
    <row r="36" spans="1:13" ht="25.5" x14ac:dyDescent="0.2">
      <c r="A36" s="20" t="s">
        <v>147</v>
      </c>
      <c r="B36" s="49" t="s">
        <v>148</v>
      </c>
      <c r="C36" s="6" t="s">
        <v>139</v>
      </c>
      <c r="D36" s="20"/>
      <c r="E36" s="20">
        <v>1</v>
      </c>
      <c r="F36" s="60">
        <v>1</v>
      </c>
      <c r="G36" s="59"/>
      <c r="H36" s="59"/>
      <c r="I36" s="61"/>
      <c r="J36" s="61"/>
      <c r="K36" s="20"/>
      <c r="L36" s="20"/>
      <c r="M36" s="20"/>
    </row>
    <row r="37" spans="1:13" x14ac:dyDescent="0.2">
      <c r="A37" s="20">
        <v>1.4</v>
      </c>
      <c r="B37" s="72" t="s">
        <v>111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13" ht="25.5" x14ac:dyDescent="0.2">
      <c r="A38" s="20" t="s">
        <v>86</v>
      </c>
      <c r="B38" s="37" t="s">
        <v>67</v>
      </c>
      <c r="C38" s="38" t="s">
        <v>71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3" ht="38.25" x14ac:dyDescent="0.2">
      <c r="A39" s="20" t="s">
        <v>112</v>
      </c>
      <c r="B39" s="37" t="s">
        <v>68</v>
      </c>
      <c r="C39" s="38" t="s">
        <v>72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x14ac:dyDescent="0.2">
      <c r="A40" s="17"/>
      <c r="B40" s="23"/>
      <c r="C40" s="24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2">
      <c r="A41" s="17"/>
      <c r="B41" s="71"/>
      <c r="C41" s="71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2">
      <c r="A42" s="17"/>
      <c r="B42" s="71" t="s">
        <v>154</v>
      </c>
      <c r="C42" s="71"/>
      <c r="D42" s="19"/>
      <c r="E42" s="19"/>
      <c r="F42" s="19"/>
      <c r="G42" s="19"/>
      <c r="H42" s="19"/>
      <c r="I42" s="19"/>
      <c r="J42" s="19"/>
      <c r="K42" s="19"/>
      <c r="L42" s="19"/>
      <c r="M42" s="22" t="s">
        <v>141</v>
      </c>
    </row>
    <row r="43" spans="1:13" x14ac:dyDescent="0.2">
      <c r="A43" s="17"/>
      <c r="B43" s="25"/>
      <c r="C43" s="24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2">
      <c r="A44" s="17"/>
      <c r="B44" s="18"/>
      <c r="C44" s="21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2">
      <c r="A45" s="17"/>
      <c r="B45" s="18"/>
      <c r="C45" s="21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7" spans="1:13" ht="12" customHeight="1" x14ac:dyDescent="0.2">
      <c r="B47" s="4"/>
      <c r="C47" s="4"/>
      <c r="D47" s="4"/>
      <c r="E47" s="4"/>
      <c r="F47" s="4"/>
    </row>
    <row r="48" spans="1:13" ht="15.75" customHeight="1" x14ac:dyDescent="0.2"/>
    <row r="49" ht="12" customHeight="1" x14ac:dyDescent="0.2"/>
  </sheetData>
  <mergeCells count="26">
    <mergeCell ref="B41:C41"/>
    <mergeCell ref="B42:C42"/>
    <mergeCell ref="B9:M9"/>
    <mergeCell ref="B37:M37"/>
    <mergeCell ref="B10:M10"/>
    <mergeCell ref="B11:M11"/>
    <mergeCell ref="B18:M18"/>
    <mergeCell ref="B26:M26"/>
    <mergeCell ref="B32:M32"/>
    <mergeCell ref="B33:M33"/>
    <mergeCell ref="I1:M1"/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B4:M4"/>
    <mergeCell ref="G6:J6"/>
    <mergeCell ref="E6:F6"/>
    <mergeCell ref="K6:L6"/>
    <mergeCell ref="G7:H7"/>
    <mergeCell ref="I2:M2"/>
  </mergeCells>
  <phoneticPr fontId="1" type="noConversion"/>
  <pageMargins left="0.19685039370078741" right="0.19685039370078741" top="0.78740157480314965" bottom="0.39370078740157483" header="0.51181102362204722" footer="0.35433070866141736"/>
  <pageSetup paperSize="9" scale="8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Normal="115" zoomScaleSheetLayoutView="100" workbookViewId="0">
      <selection activeCell="P21" sqref="P21"/>
    </sheetView>
  </sheetViews>
  <sheetFormatPr defaultColWidth="8.85546875" defaultRowHeight="15" x14ac:dyDescent="0.2"/>
  <cols>
    <col min="1" max="1" width="17.85546875" style="8" customWidth="1"/>
    <col min="2" max="2" width="28.7109375" style="8" customWidth="1"/>
    <col min="3" max="3" width="26.28515625" style="8" customWidth="1"/>
    <col min="4" max="5" width="7.7109375" style="8" customWidth="1"/>
    <col min="6" max="6" width="14.28515625" style="8" customWidth="1"/>
    <col min="7" max="7" width="10.42578125" style="8" customWidth="1"/>
    <col min="8" max="9" width="11.28515625" style="8" customWidth="1"/>
    <col min="10" max="11" width="9.140625" style="8" customWidth="1"/>
    <col min="12" max="12" width="11.7109375" style="8" customWidth="1"/>
    <col min="13" max="13" width="9.7109375" style="8" customWidth="1"/>
    <col min="14" max="15" width="10" style="8" customWidth="1"/>
    <col min="16" max="16" width="22.7109375" style="8" customWidth="1"/>
    <col min="17" max="16384" width="8.85546875" style="8"/>
  </cols>
  <sheetData>
    <row r="1" spans="1:16" ht="15.6" customHeight="1" x14ac:dyDescent="0.2">
      <c r="L1" s="67" t="s">
        <v>27</v>
      </c>
      <c r="M1" s="67"/>
      <c r="N1" s="67"/>
      <c r="O1" s="67"/>
      <c r="P1" s="67"/>
    </row>
    <row r="2" spans="1:16" ht="52.15" customHeight="1" x14ac:dyDescent="0.2">
      <c r="L2" s="67" t="s">
        <v>54</v>
      </c>
      <c r="M2" s="67"/>
      <c r="N2" s="67"/>
      <c r="O2" s="67"/>
      <c r="P2" s="67"/>
    </row>
    <row r="4" spans="1:16" ht="47.45" customHeight="1" x14ac:dyDescent="0.2">
      <c r="A4" s="70" t="s">
        <v>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6" spans="1:16" ht="26.25" customHeight="1" x14ac:dyDescent="0.2">
      <c r="A6" s="68" t="s">
        <v>51</v>
      </c>
      <c r="B6" s="68" t="s">
        <v>34</v>
      </c>
      <c r="C6" s="68" t="s">
        <v>50</v>
      </c>
      <c r="D6" s="68" t="s">
        <v>21</v>
      </c>
      <c r="E6" s="68"/>
      <c r="F6" s="68"/>
      <c r="G6" s="68"/>
      <c r="H6" s="79" t="s">
        <v>25</v>
      </c>
      <c r="I6" s="79"/>
      <c r="J6" s="79"/>
      <c r="K6" s="79"/>
      <c r="L6" s="79"/>
      <c r="M6" s="79"/>
      <c r="N6" s="79"/>
      <c r="O6" s="79"/>
      <c r="P6" s="68" t="s">
        <v>30</v>
      </c>
    </row>
    <row r="7" spans="1:16" ht="15.75" customHeight="1" x14ac:dyDescent="0.2">
      <c r="A7" s="68"/>
      <c r="B7" s="68"/>
      <c r="C7" s="68"/>
      <c r="D7" s="68" t="s">
        <v>22</v>
      </c>
      <c r="E7" s="68" t="s">
        <v>26</v>
      </c>
      <c r="F7" s="68" t="s">
        <v>23</v>
      </c>
      <c r="G7" s="68" t="s">
        <v>24</v>
      </c>
      <c r="H7" s="68" t="s">
        <v>158</v>
      </c>
      <c r="I7" s="68"/>
      <c r="J7" s="68" t="s">
        <v>113</v>
      </c>
      <c r="K7" s="68"/>
      <c r="L7" s="68"/>
      <c r="M7" s="68"/>
      <c r="N7" s="68" t="s">
        <v>3</v>
      </c>
      <c r="O7" s="68"/>
      <c r="P7" s="68"/>
    </row>
    <row r="8" spans="1:16" ht="30" customHeight="1" x14ac:dyDescent="0.2">
      <c r="A8" s="68"/>
      <c r="B8" s="68"/>
      <c r="C8" s="68"/>
      <c r="D8" s="68"/>
      <c r="E8" s="68"/>
      <c r="F8" s="68"/>
      <c r="G8" s="68"/>
      <c r="H8" s="68"/>
      <c r="I8" s="68"/>
      <c r="J8" s="68" t="s">
        <v>12</v>
      </c>
      <c r="K8" s="68"/>
      <c r="L8" s="68" t="s">
        <v>14</v>
      </c>
      <c r="M8" s="68"/>
      <c r="N8" s="68"/>
      <c r="O8" s="68"/>
      <c r="P8" s="68"/>
    </row>
    <row r="9" spans="1:16" ht="32.25" customHeight="1" x14ac:dyDescent="0.2">
      <c r="A9" s="68"/>
      <c r="B9" s="68"/>
      <c r="C9" s="68"/>
      <c r="D9" s="68"/>
      <c r="E9" s="68"/>
      <c r="F9" s="68"/>
      <c r="G9" s="68"/>
      <c r="H9" s="5" t="s">
        <v>4</v>
      </c>
      <c r="I9" s="5" t="s">
        <v>5</v>
      </c>
      <c r="J9" s="5" t="s">
        <v>4</v>
      </c>
      <c r="K9" s="5" t="s">
        <v>5</v>
      </c>
      <c r="L9" s="5" t="s">
        <v>4</v>
      </c>
      <c r="M9" s="5" t="s">
        <v>5</v>
      </c>
      <c r="N9" s="5" t="s">
        <v>155</v>
      </c>
      <c r="O9" s="5" t="s">
        <v>157</v>
      </c>
      <c r="P9" s="68"/>
    </row>
    <row r="10" spans="1:16" ht="38.25" x14ac:dyDescent="0.2">
      <c r="A10" s="68" t="s">
        <v>52</v>
      </c>
      <c r="B10" s="68" t="s">
        <v>89</v>
      </c>
      <c r="C10" s="29" t="s">
        <v>90</v>
      </c>
      <c r="D10" s="5" t="s">
        <v>93</v>
      </c>
      <c r="E10" s="5" t="s">
        <v>95</v>
      </c>
      <c r="F10" s="5" t="s">
        <v>95</v>
      </c>
      <c r="G10" s="5" t="s">
        <v>95</v>
      </c>
      <c r="H10" s="46">
        <f>H13+H22+H25</f>
        <v>4758.0689999999995</v>
      </c>
      <c r="I10" s="46">
        <v>4755.549</v>
      </c>
      <c r="J10" s="46">
        <f t="shared" ref="J10:O10" si="0">J13+J22+J25</f>
        <v>5382.0999999999995</v>
      </c>
      <c r="K10" s="46">
        <f t="shared" si="0"/>
        <v>2371.5630000000001</v>
      </c>
      <c r="L10" s="46">
        <f t="shared" si="0"/>
        <v>5382.0999999999995</v>
      </c>
      <c r="M10" s="46">
        <v>5382.1</v>
      </c>
      <c r="N10" s="46">
        <f t="shared" si="0"/>
        <v>4907.0999999999995</v>
      </c>
      <c r="O10" s="46">
        <f t="shared" si="0"/>
        <v>4907.0999999999995</v>
      </c>
      <c r="P10" s="5"/>
    </row>
    <row r="11" spans="1:16" s="34" customFormat="1" ht="25.5" x14ac:dyDescent="0.2">
      <c r="A11" s="68"/>
      <c r="B11" s="68"/>
      <c r="C11" s="33" t="s">
        <v>91</v>
      </c>
      <c r="D11" s="26" t="s">
        <v>93</v>
      </c>
      <c r="E11" s="26" t="s">
        <v>95</v>
      </c>
      <c r="F11" s="26" t="s">
        <v>95</v>
      </c>
      <c r="G11" s="26" t="s">
        <v>95</v>
      </c>
      <c r="H11" s="32">
        <f>H10</f>
        <v>4758.0689999999995</v>
      </c>
      <c r="I11" s="32">
        <v>4755.549</v>
      </c>
      <c r="J11" s="32">
        <f t="shared" ref="J11:O11" si="1">J10</f>
        <v>5382.0999999999995</v>
      </c>
      <c r="K11" s="32">
        <f t="shared" si="1"/>
        <v>2371.5630000000001</v>
      </c>
      <c r="L11" s="32">
        <f t="shared" si="1"/>
        <v>5382.0999999999995</v>
      </c>
      <c r="M11" s="32">
        <f t="shared" si="1"/>
        <v>5382.1</v>
      </c>
      <c r="N11" s="32">
        <f t="shared" si="1"/>
        <v>4907.0999999999995</v>
      </c>
      <c r="O11" s="32">
        <f t="shared" si="1"/>
        <v>4907.0999999999995</v>
      </c>
      <c r="P11" s="26"/>
    </row>
    <row r="12" spans="1:16" s="34" customFormat="1" x14ac:dyDescent="0.2">
      <c r="A12" s="68"/>
      <c r="B12" s="68"/>
      <c r="C12" s="33" t="s">
        <v>92</v>
      </c>
      <c r="D12" s="26">
        <v>163</v>
      </c>
      <c r="E12" s="26" t="s">
        <v>95</v>
      </c>
      <c r="F12" s="26" t="s">
        <v>95</v>
      </c>
      <c r="G12" s="26" t="s">
        <v>95</v>
      </c>
      <c r="H12" s="26"/>
      <c r="I12" s="26"/>
      <c r="J12" s="26"/>
      <c r="K12" s="26"/>
      <c r="L12" s="26"/>
      <c r="M12" s="26"/>
      <c r="N12" s="26"/>
      <c r="O12" s="26"/>
      <c r="P12" s="26"/>
    </row>
    <row r="13" spans="1:16" s="34" customFormat="1" ht="38.25" customHeight="1" x14ac:dyDescent="0.2">
      <c r="A13" s="81" t="s">
        <v>29</v>
      </c>
      <c r="B13" s="81" t="s">
        <v>142</v>
      </c>
      <c r="C13" s="40" t="s">
        <v>90</v>
      </c>
      <c r="D13" s="39" t="s">
        <v>93</v>
      </c>
      <c r="E13" s="39" t="s">
        <v>95</v>
      </c>
      <c r="F13" s="39" t="s">
        <v>95</v>
      </c>
      <c r="G13" s="39" t="s">
        <v>95</v>
      </c>
      <c r="H13" s="32">
        <f>SUM(H14:H21)</f>
        <v>4738.0689999999995</v>
      </c>
      <c r="I13" s="32">
        <f t="shared" ref="I13:O13" si="2">SUM(I14:I21)</f>
        <v>4738.0689999999995</v>
      </c>
      <c r="J13" s="32">
        <f t="shared" si="2"/>
        <v>5362.0999999999995</v>
      </c>
      <c r="K13" s="32">
        <f t="shared" ref="K13" si="3">SUM(K14:K21)</f>
        <v>2371.5630000000001</v>
      </c>
      <c r="L13" s="32">
        <f t="shared" ref="L13" si="4">SUM(L14:L21)</f>
        <v>5362.0999999999995</v>
      </c>
      <c r="M13" s="32">
        <v>5382.1</v>
      </c>
      <c r="N13" s="32">
        <f t="shared" si="2"/>
        <v>4887.0999999999995</v>
      </c>
      <c r="O13" s="32">
        <f t="shared" si="2"/>
        <v>4887.0999999999995</v>
      </c>
      <c r="P13" s="39"/>
    </row>
    <row r="14" spans="1:16" s="34" customFormat="1" ht="25.5" customHeight="1" x14ac:dyDescent="0.2">
      <c r="A14" s="82"/>
      <c r="B14" s="82"/>
      <c r="C14" s="81" t="s">
        <v>91</v>
      </c>
      <c r="D14" s="26" t="s">
        <v>93</v>
      </c>
      <c r="E14" s="26" t="s">
        <v>96</v>
      </c>
      <c r="F14" s="26" t="s">
        <v>97</v>
      </c>
      <c r="G14" s="26">
        <v>121.129</v>
      </c>
      <c r="H14" s="32">
        <v>4255.9690000000001</v>
      </c>
      <c r="I14" s="32">
        <v>4255.9690000000001</v>
      </c>
      <c r="J14" s="32">
        <v>4760.8999999999996</v>
      </c>
      <c r="K14" s="32">
        <f>1701.261+440.189</f>
        <v>2141.4499999999998</v>
      </c>
      <c r="L14" s="32">
        <v>4760.8999999999996</v>
      </c>
      <c r="M14" s="32">
        <v>4760.8999999999996</v>
      </c>
      <c r="N14" s="32">
        <v>4385.8999999999996</v>
      </c>
      <c r="O14" s="32">
        <v>4385.8999999999996</v>
      </c>
      <c r="P14" s="39"/>
    </row>
    <row r="15" spans="1:16" s="34" customFormat="1" x14ac:dyDescent="0.2">
      <c r="A15" s="82"/>
      <c r="B15" s="82"/>
      <c r="C15" s="82"/>
      <c r="D15" s="26" t="s">
        <v>93</v>
      </c>
      <c r="E15" s="26" t="s">
        <v>96</v>
      </c>
      <c r="F15" s="26" t="s">
        <v>97</v>
      </c>
      <c r="G15" s="26">
        <v>122</v>
      </c>
      <c r="H15" s="32">
        <v>27.9</v>
      </c>
      <c r="I15" s="32">
        <v>27.9</v>
      </c>
      <c r="J15" s="32">
        <v>35.299999999999997</v>
      </c>
      <c r="K15" s="32">
        <v>9.1929999999999996</v>
      </c>
      <c r="L15" s="32">
        <v>35.299999999999997</v>
      </c>
      <c r="M15" s="32">
        <v>35.299999999999997</v>
      </c>
      <c r="N15" s="32">
        <v>35.299999999999997</v>
      </c>
      <c r="O15" s="32">
        <v>35.299999999999997</v>
      </c>
      <c r="P15" s="39"/>
    </row>
    <row r="16" spans="1:16" s="34" customFormat="1" x14ac:dyDescent="0.2">
      <c r="A16" s="82"/>
      <c r="B16" s="82"/>
      <c r="C16" s="82"/>
      <c r="D16" s="26" t="s">
        <v>93</v>
      </c>
      <c r="E16" s="26" t="s">
        <v>96</v>
      </c>
      <c r="F16" s="26" t="s">
        <v>97</v>
      </c>
      <c r="G16" s="26">
        <v>244</v>
      </c>
      <c r="H16" s="32">
        <v>318.2</v>
      </c>
      <c r="I16" s="32">
        <v>318.2</v>
      </c>
      <c r="J16" s="32">
        <v>329.9</v>
      </c>
      <c r="K16" s="32">
        <v>203.92</v>
      </c>
      <c r="L16" s="32">
        <v>329.9</v>
      </c>
      <c r="M16" s="32">
        <v>329.9</v>
      </c>
      <c r="N16" s="32">
        <v>329.9</v>
      </c>
      <c r="O16" s="32">
        <v>329.9</v>
      </c>
      <c r="P16" s="39"/>
    </row>
    <row r="17" spans="1:16" s="34" customFormat="1" x14ac:dyDescent="0.2">
      <c r="A17" s="82"/>
      <c r="B17" s="82"/>
      <c r="C17" s="82"/>
      <c r="D17" s="36" t="s">
        <v>93</v>
      </c>
      <c r="E17" s="36" t="s">
        <v>96</v>
      </c>
      <c r="F17" s="36" t="s">
        <v>97</v>
      </c>
      <c r="G17" s="36">
        <v>247</v>
      </c>
      <c r="H17" s="32">
        <v>36</v>
      </c>
      <c r="I17" s="32">
        <v>36</v>
      </c>
      <c r="J17" s="32">
        <f>+L17</f>
        <v>36</v>
      </c>
      <c r="K17" s="32">
        <v>17</v>
      </c>
      <c r="L17" s="32">
        <v>36</v>
      </c>
      <c r="M17" s="32">
        <v>36</v>
      </c>
      <c r="N17" s="32">
        <v>36</v>
      </c>
      <c r="O17" s="32">
        <v>36</v>
      </c>
      <c r="P17" s="39"/>
    </row>
    <row r="18" spans="1:16" s="34" customFormat="1" x14ac:dyDescent="0.2">
      <c r="A18" s="82"/>
      <c r="B18" s="82"/>
      <c r="C18" s="82"/>
      <c r="D18" s="45" t="s">
        <v>93</v>
      </c>
      <c r="E18" s="45" t="s">
        <v>96</v>
      </c>
      <c r="F18" s="45" t="s">
        <v>98</v>
      </c>
      <c r="G18" s="45">
        <v>811</v>
      </c>
      <c r="H18" s="32"/>
      <c r="I18" s="32"/>
      <c r="J18" s="32"/>
      <c r="K18" s="32"/>
      <c r="L18" s="32"/>
      <c r="M18" s="32"/>
      <c r="N18" s="32"/>
      <c r="O18" s="32"/>
      <c r="P18" s="45"/>
    </row>
    <row r="19" spans="1:16" s="34" customFormat="1" x14ac:dyDescent="0.2">
      <c r="A19" s="82"/>
      <c r="B19" s="82"/>
      <c r="C19" s="82"/>
      <c r="D19" s="45" t="s">
        <v>93</v>
      </c>
      <c r="E19" s="45" t="s">
        <v>96</v>
      </c>
      <c r="F19" s="45" t="s">
        <v>99</v>
      </c>
      <c r="G19" s="45">
        <v>121.129</v>
      </c>
      <c r="H19" s="32"/>
      <c r="I19" s="32"/>
      <c r="J19" s="32"/>
      <c r="K19" s="32"/>
      <c r="L19" s="32"/>
      <c r="M19" s="32"/>
      <c r="N19" s="32"/>
      <c r="O19" s="32"/>
      <c r="P19" s="45"/>
    </row>
    <row r="20" spans="1:16" s="34" customFormat="1" x14ac:dyDescent="0.2">
      <c r="A20" s="82"/>
      <c r="B20" s="82"/>
      <c r="C20" s="82"/>
      <c r="D20" s="45" t="s">
        <v>93</v>
      </c>
      <c r="E20" s="45" t="s">
        <v>96</v>
      </c>
      <c r="F20" s="45" t="s">
        <v>100</v>
      </c>
      <c r="G20" s="45">
        <v>121.129</v>
      </c>
      <c r="H20" s="32"/>
      <c r="I20" s="32"/>
      <c r="J20" s="32"/>
      <c r="K20" s="32"/>
      <c r="L20" s="32"/>
      <c r="M20" s="32"/>
      <c r="N20" s="32"/>
      <c r="O20" s="32"/>
      <c r="P20" s="45"/>
    </row>
    <row r="21" spans="1:16" s="34" customFormat="1" x14ac:dyDescent="0.2">
      <c r="A21" s="83"/>
      <c r="B21" s="83"/>
      <c r="C21" s="83"/>
      <c r="D21" s="45" t="s">
        <v>93</v>
      </c>
      <c r="E21" s="45" t="s">
        <v>96</v>
      </c>
      <c r="F21" s="45" t="s">
        <v>101</v>
      </c>
      <c r="G21" s="45">
        <v>360</v>
      </c>
      <c r="H21" s="32">
        <v>100</v>
      </c>
      <c r="I21" s="32">
        <v>100</v>
      </c>
      <c r="J21" s="32">
        <v>200</v>
      </c>
      <c r="K21" s="32">
        <v>0</v>
      </c>
      <c r="L21" s="32">
        <v>200</v>
      </c>
      <c r="M21" s="32">
        <v>200</v>
      </c>
      <c r="N21" s="32">
        <v>100</v>
      </c>
      <c r="O21" s="32">
        <v>100</v>
      </c>
      <c r="P21" s="66"/>
    </row>
    <row r="22" spans="1:16" s="34" customFormat="1" ht="42.75" customHeight="1" x14ac:dyDescent="0.2">
      <c r="A22" s="80" t="s">
        <v>104</v>
      </c>
      <c r="B22" s="80" t="s">
        <v>143</v>
      </c>
      <c r="C22" s="40" t="s">
        <v>90</v>
      </c>
      <c r="D22" s="39" t="s">
        <v>93</v>
      </c>
      <c r="E22" s="39" t="s">
        <v>95</v>
      </c>
      <c r="F22" s="39" t="s">
        <v>95</v>
      </c>
      <c r="G22" s="39" t="s">
        <v>95</v>
      </c>
      <c r="H22" s="39"/>
      <c r="I22" s="45"/>
      <c r="J22" s="32"/>
      <c r="K22" s="45"/>
      <c r="L22" s="32"/>
      <c r="M22" s="39"/>
      <c r="N22" s="30"/>
      <c r="O22" s="30"/>
      <c r="P22" s="39"/>
    </row>
    <row r="23" spans="1:16" s="34" customFormat="1" x14ac:dyDescent="0.2">
      <c r="A23" s="80"/>
      <c r="B23" s="80"/>
      <c r="C23" s="84" t="s">
        <v>91</v>
      </c>
      <c r="D23" s="39" t="s">
        <v>93</v>
      </c>
      <c r="E23" s="39">
        <v>1003</v>
      </c>
      <c r="F23" s="39" t="s">
        <v>102</v>
      </c>
      <c r="G23" s="39">
        <v>322</v>
      </c>
      <c r="H23" s="39"/>
      <c r="I23" s="45"/>
      <c r="J23" s="32"/>
      <c r="K23" s="45"/>
      <c r="L23" s="32"/>
      <c r="M23" s="39"/>
      <c r="N23" s="30"/>
      <c r="O23" s="30"/>
      <c r="P23" s="39"/>
    </row>
    <row r="24" spans="1:16" s="34" customFormat="1" x14ac:dyDescent="0.2">
      <c r="A24" s="80"/>
      <c r="B24" s="80"/>
      <c r="C24" s="84"/>
      <c r="D24" s="39" t="s">
        <v>93</v>
      </c>
      <c r="E24" s="39">
        <v>1003</v>
      </c>
      <c r="F24" s="39" t="s">
        <v>103</v>
      </c>
      <c r="G24" s="39">
        <v>412</v>
      </c>
      <c r="H24" s="39"/>
      <c r="I24" s="45"/>
      <c r="J24" s="48"/>
      <c r="K24" s="45"/>
      <c r="L24" s="39"/>
      <c r="M24" s="45"/>
      <c r="N24" s="45"/>
      <c r="O24" s="45"/>
      <c r="P24" s="39"/>
    </row>
    <row r="25" spans="1:16" s="34" customFormat="1" ht="45" customHeight="1" x14ac:dyDescent="0.2">
      <c r="A25" s="80" t="s">
        <v>144</v>
      </c>
      <c r="B25" s="80" t="s">
        <v>106</v>
      </c>
      <c r="C25" s="58" t="s">
        <v>90</v>
      </c>
      <c r="D25" s="39" t="s">
        <v>93</v>
      </c>
      <c r="E25" s="39" t="s">
        <v>95</v>
      </c>
      <c r="F25" s="39" t="s">
        <v>95</v>
      </c>
      <c r="G25" s="39" t="s">
        <v>95</v>
      </c>
      <c r="H25" s="30">
        <v>20</v>
      </c>
      <c r="I25" s="30">
        <v>17.48</v>
      </c>
      <c r="J25" s="30">
        <f>+L25</f>
        <v>20</v>
      </c>
      <c r="K25" s="56">
        <v>0</v>
      </c>
      <c r="L25" s="30">
        <f>L26</f>
        <v>20</v>
      </c>
      <c r="M25" s="30">
        <v>20</v>
      </c>
      <c r="N25" s="30">
        <v>20</v>
      </c>
      <c r="O25" s="30">
        <v>20</v>
      </c>
      <c r="P25" s="39"/>
    </row>
    <row r="26" spans="1:16" s="34" customFormat="1" ht="25.5" customHeight="1" x14ac:dyDescent="0.2">
      <c r="A26" s="80"/>
      <c r="B26" s="80"/>
      <c r="C26" s="57" t="s">
        <v>91</v>
      </c>
      <c r="D26" s="39" t="s">
        <v>93</v>
      </c>
      <c r="E26" s="39" t="s">
        <v>94</v>
      </c>
      <c r="F26" s="39" t="s">
        <v>105</v>
      </c>
      <c r="G26" s="39">
        <v>244</v>
      </c>
      <c r="H26" s="30">
        <v>20</v>
      </c>
      <c r="I26" s="30">
        <v>17.48</v>
      </c>
      <c r="J26" s="30">
        <f>+L26</f>
        <v>20</v>
      </c>
      <c r="K26" s="56">
        <v>0</v>
      </c>
      <c r="L26" s="30">
        <v>20</v>
      </c>
      <c r="M26" s="30">
        <v>20</v>
      </c>
      <c r="N26" s="30">
        <v>20</v>
      </c>
      <c r="O26" s="30">
        <v>20</v>
      </c>
      <c r="P26" s="39"/>
    </row>
    <row r="27" spans="1:16" x14ac:dyDescent="0.2">
      <c r="H27" s="41"/>
      <c r="I27" s="41"/>
      <c r="J27" s="53"/>
      <c r="K27" s="53"/>
      <c r="L27" s="54"/>
      <c r="M27" s="54"/>
      <c r="N27" s="54"/>
      <c r="O27" s="54"/>
    </row>
    <row r="28" spans="1:16" x14ac:dyDescent="0.2">
      <c r="H28" s="50"/>
      <c r="I28" s="50"/>
      <c r="J28" s="55"/>
      <c r="K28" s="55"/>
      <c r="L28" s="55"/>
      <c r="M28" s="55"/>
      <c r="N28" s="55"/>
      <c r="O28" s="55"/>
    </row>
    <row r="29" spans="1:16" x14ac:dyDescent="0.2">
      <c r="A29" s="71"/>
      <c r="B29" s="71"/>
      <c r="J29" s="31"/>
      <c r="K29" s="31"/>
      <c r="L29" s="31"/>
      <c r="M29" s="31"/>
      <c r="N29" s="31"/>
      <c r="O29" s="31"/>
    </row>
    <row r="30" spans="1:16" ht="15" customHeight="1" x14ac:dyDescent="0.2">
      <c r="A30" s="71" t="s">
        <v>154</v>
      </c>
      <c r="B30" s="71"/>
      <c r="J30" s="31"/>
      <c r="K30" s="31"/>
      <c r="L30" s="31"/>
      <c r="M30" s="31"/>
      <c r="N30" s="31"/>
      <c r="O30" s="31"/>
      <c r="P30" s="22" t="s">
        <v>141</v>
      </c>
    </row>
    <row r="31" spans="1:16" x14ac:dyDescent="0.2">
      <c r="A31" s="28"/>
    </row>
  </sheetData>
  <mergeCells count="30">
    <mergeCell ref="B25:B26"/>
    <mergeCell ref="A25:A26"/>
    <mergeCell ref="A29:B29"/>
    <mergeCell ref="A30:B30"/>
    <mergeCell ref="F7:F9"/>
    <mergeCell ref="L8:M8"/>
    <mergeCell ref="H7:I8"/>
    <mergeCell ref="J7:M7"/>
    <mergeCell ref="A22:A24"/>
    <mergeCell ref="C14:C21"/>
    <mergeCell ref="B13:B21"/>
    <mergeCell ref="A13:A21"/>
    <mergeCell ref="C23:C24"/>
    <mergeCell ref="B22:B24"/>
    <mergeCell ref="L2:P2"/>
    <mergeCell ref="L1:P1"/>
    <mergeCell ref="G7:G9"/>
    <mergeCell ref="A10:A12"/>
    <mergeCell ref="B10:B12"/>
    <mergeCell ref="C6:C9"/>
    <mergeCell ref="B6:B9"/>
    <mergeCell ref="D7:D9"/>
    <mergeCell ref="E7:E9"/>
    <mergeCell ref="A6:A9"/>
    <mergeCell ref="A4:P4"/>
    <mergeCell ref="P6:P9"/>
    <mergeCell ref="N7:O8"/>
    <mergeCell ref="J8:K8"/>
    <mergeCell ref="H6:O6"/>
    <mergeCell ref="D6:G6"/>
  </mergeCells>
  <pageMargins left="0.94488188976377963" right="0.19685039370078741" top="0.94488188976377963" bottom="0.74803149606299213" header="0.31496062992125984" footer="0.31496062992125984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="115" zoomScaleNormal="115" zoomScaleSheetLayoutView="115" workbookViewId="0">
      <selection activeCell="L16" sqref="L16"/>
    </sheetView>
  </sheetViews>
  <sheetFormatPr defaultColWidth="8.85546875" defaultRowHeight="15" x14ac:dyDescent="0.2"/>
  <cols>
    <col min="1" max="1" width="17.85546875" style="8" customWidth="1"/>
    <col min="2" max="2" width="29.5703125" style="8" customWidth="1"/>
    <col min="3" max="3" width="31.140625" style="8" customWidth="1"/>
    <col min="4" max="4" width="10.28515625" style="8" customWidth="1"/>
    <col min="5" max="7" width="10.7109375" style="8" customWidth="1"/>
    <col min="8" max="11" width="9.7109375" style="8" customWidth="1"/>
    <col min="12" max="12" width="34.5703125" style="8" customWidth="1"/>
    <col min="13" max="16384" width="8.85546875" style="8"/>
  </cols>
  <sheetData>
    <row r="1" spans="1:12" ht="15" customHeight="1" x14ac:dyDescent="0.2">
      <c r="I1" s="67" t="s">
        <v>28</v>
      </c>
      <c r="J1" s="67"/>
      <c r="K1" s="67"/>
      <c r="L1" s="67"/>
    </row>
    <row r="2" spans="1:12" ht="43.5" customHeight="1" x14ac:dyDescent="0.2">
      <c r="I2" s="67" t="s">
        <v>54</v>
      </c>
      <c r="J2" s="67"/>
      <c r="K2" s="67"/>
      <c r="L2" s="67"/>
    </row>
    <row r="3" spans="1:12" ht="18" customHeight="1" x14ac:dyDescent="0.2">
      <c r="A3" s="70" t="s">
        <v>58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x14ac:dyDescent="0.2">
      <c r="J4" s="1"/>
      <c r="K4" s="1"/>
      <c r="L4" s="9" t="s">
        <v>7</v>
      </c>
    </row>
    <row r="5" spans="1:12" ht="29.25" customHeight="1" x14ac:dyDescent="0.2">
      <c r="A5" s="68" t="s">
        <v>16</v>
      </c>
      <c r="B5" s="68" t="s">
        <v>53</v>
      </c>
      <c r="C5" s="68" t="s">
        <v>32</v>
      </c>
      <c r="D5" s="68" t="s">
        <v>158</v>
      </c>
      <c r="E5" s="68"/>
      <c r="F5" s="68" t="s">
        <v>159</v>
      </c>
      <c r="G5" s="68"/>
      <c r="H5" s="68"/>
      <c r="I5" s="68"/>
      <c r="J5" s="68" t="s">
        <v>3</v>
      </c>
      <c r="K5" s="68"/>
      <c r="L5" s="68" t="s">
        <v>31</v>
      </c>
    </row>
    <row r="6" spans="1:12" ht="13.15" customHeight="1" x14ac:dyDescent="0.2">
      <c r="A6" s="68"/>
      <c r="B6" s="68"/>
      <c r="C6" s="68"/>
      <c r="D6" s="68"/>
      <c r="E6" s="68"/>
      <c r="F6" s="68" t="s">
        <v>12</v>
      </c>
      <c r="G6" s="68"/>
      <c r="H6" s="68" t="s">
        <v>14</v>
      </c>
      <c r="I6" s="68"/>
      <c r="J6" s="68"/>
      <c r="K6" s="68"/>
      <c r="L6" s="68"/>
    </row>
    <row r="7" spans="1:12" ht="17.45" customHeight="1" x14ac:dyDescent="0.2">
      <c r="A7" s="68"/>
      <c r="B7" s="68"/>
      <c r="C7" s="68"/>
      <c r="D7" s="5" t="s">
        <v>4</v>
      </c>
      <c r="E7" s="5" t="s">
        <v>5</v>
      </c>
      <c r="F7" s="5" t="s">
        <v>4</v>
      </c>
      <c r="G7" s="5" t="s">
        <v>5</v>
      </c>
      <c r="H7" s="5" t="s">
        <v>4</v>
      </c>
      <c r="I7" s="5" t="s">
        <v>5</v>
      </c>
      <c r="J7" s="5" t="s">
        <v>155</v>
      </c>
      <c r="K7" s="5" t="s">
        <v>157</v>
      </c>
      <c r="L7" s="68"/>
    </row>
    <row r="8" spans="1:12" s="34" customFormat="1" ht="13.5" customHeight="1" x14ac:dyDescent="0.2">
      <c r="A8" s="80" t="s">
        <v>52</v>
      </c>
      <c r="B8" s="80" t="s">
        <v>89</v>
      </c>
      <c r="C8" s="33" t="s">
        <v>17</v>
      </c>
      <c r="D8" s="32">
        <f>SUM(D9:D15)</f>
        <v>4758.0689999999995</v>
      </c>
      <c r="E8" s="32">
        <v>4755.549</v>
      </c>
      <c r="F8" s="32">
        <f>SUM(F9:F15)</f>
        <v>5382.1</v>
      </c>
      <c r="G8" s="32">
        <f>SUM(G9:G15)</f>
        <v>2371.5630000000001</v>
      </c>
      <c r="H8" s="32">
        <f t="shared" ref="H8:K8" si="0">SUM(H9:H15)</f>
        <v>5382.1</v>
      </c>
      <c r="I8" s="32">
        <f>SUM(I9:I15)</f>
        <v>5382.0999999999995</v>
      </c>
      <c r="J8" s="32">
        <f t="shared" si="0"/>
        <v>4907.0999999999995</v>
      </c>
      <c r="K8" s="32">
        <f t="shared" si="0"/>
        <v>4907.0999999999995</v>
      </c>
      <c r="L8" s="26"/>
    </row>
    <row r="9" spans="1:12" s="34" customFormat="1" x14ac:dyDescent="0.2">
      <c r="A9" s="80"/>
      <c r="B9" s="80"/>
      <c r="C9" s="33" t="s">
        <v>18</v>
      </c>
      <c r="D9" s="32"/>
      <c r="E9" s="32"/>
      <c r="F9" s="32"/>
      <c r="G9" s="32"/>
      <c r="H9" s="32"/>
      <c r="I9" s="32"/>
      <c r="J9" s="32"/>
      <c r="K9" s="32"/>
      <c r="L9" s="26"/>
    </row>
    <row r="10" spans="1:12" s="34" customFormat="1" x14ac:dyDescent="0.2">
      <c r="A10" s="80"/>
      <c r="B10" s="80"/>
      <c r="C10" s="33" t="s">
        <v>8</v>
      </c>
      <c r="D10" s="32"/>
      <c r="E10" s="32"/>
      <c r="F10" s="32"/>
      <c r="G10" s="32"/>
      <c r="H10" s="32"/>
      <c r="I10" s="32"/>
      <c r="J10" s="32"/>
      <c r="K10" s="32"/>
      <c r="L10" s="35"/>
    </row>
    <row r="11" spans="1:12" s="34" customFormat="1" x14ac:dyDescent="0.2">
      <c r="A11" s="80"/>
      <c r="B11" s="80"/>
      <c r="C11" s="33" t="s">
        <v>19</v>
      </c>
      <c r="D11" s="32">
        <f>D19+D27+D35</f>
        <v>4638.0689999999995</v>
      </c>
      <c r="E11" s="32">
        <f t="shared" ref="E11:K11" si="1">E19+E27+E35</f>
        <v>4638.0689999999995</v>
      </c>
      <c r="F11" s="32">
        <v>5162.1000000000004</v>
      </c>
      <c r="G11" s="32">
        <f>G19+G27+G35</f>
        <v>2371.5630000000001</v>
      </c>
      <c r="H11" s="32">
        <v>5162.1000000000004</v>
      </c>
      <c r="I11" s="32">
        <f t="shared" si="1"/>
        <v>5162.0999999999995</v>
      </c>
      <c r="J11" s="32">
        <f t="shared" si="1"/>
        <v>4787.0999999999995</v>
      </c>
      <c r="K11" s="32">
        <f t="shared" si="1"/>
        <v>4787.0999999999995</v>
      </c>
      <c r="L11" s="26"/>
    </row>
    <row r="12" spans="1:12" s="34" customFormat="1" x14ac:dyDescent="0.2">
      <c r="A12" s="80"/>
      <c r="B12" s="80"/>
      <c r="C12" s="33" t="s">
        <v>55</v>
      </c>
      <c r="D12" s="32">
        <f>D20+D28+D36</f>
        <v>120</v>
      </c>
      <c r="E12" s="32">
        <f t="shared" ref="E12:K12" si="2">E20+E28+E36</f>
        <v>117.48</v>
      </c>
      <c r="F12" s="32">
        <f>F20+F28+F36</f>
        <v>220</v>
      </c>
      <c r="G12" s="32">
        <f t="shared" si="2"/>
        <v>0</v>
      </c>
      <c r="H12" s="32">
        <v>220</v>
      </c>
      <c r="I12" s="32">
        <f t="shared" si="2"/>
        <v>220</v>
      </c>
      <c r="J12" s="32">
        <f t="shared" si="2"/>
        <v>120</v>
      </c>
      <c r="K12" s="32">
        <f t="shared" si="2"/>
        <v>120</v>
      </c>
      <c r="L12" s="26"/>
    </row>
    <row r="13" spans="1:12" s="34" customFormat="1" x14ac:dyDescent="0.2">
      <c r="A13" s="80"/>
      <c r="B13" s="80"/>
      <c r="C13" s="33" t="s">
        <v>56</v>
      </c>
      <c r="D13" s="32"/>
      <c r="E13" s="32"/>
      <c r="F13" s="32"/>
      <c r="G13" s="32"/>
      <c r="H13" s="32"/>
      <c r="I13" s="32"/>
      <c r="J13" s="32"/>
      <c r="K13" s="32"/>
      <c r="L13" s="26"/>
    </row>
    <row r="14" spans="1:12" s="34" customFormat="1" x14ac:dyDescent="0.2">
      <c r="A14" s="80"/>
      <c r="B14" s="80"/>
      <c r="C14" s="33" t="s">
        <v>33</v>
      </c>
      <c r="D14" s="32"/>
      <c r="E14" s="32"/>
      <c r="F14" s="32"/>
      <c r="G14" s="32"/>
      <c r="H14" s="32"/>
      <c r="I14" s="32"/>
      <c r="J14" s="32"/>
      <c r="K14" s="32"/>
      <c r="L14" s="26"/>
    </row>
    <row r="15" spans="1:12" s="34" customFormat="1" x14ac:dyDescent="0.2">
      <c r="A15" s="80"/>
      <c r="B15" s="80"/>
      <c r="C15" s="33" t="s">
        <v>20</v>
      </c>
      <c r="D15" s="32"/>
      <c r="E15" s="32"/>
      <c r="F15" s="32"/>
      <c r="G15" s="32"/>
      <c r="H15" s="32"/>
      <c r="I15" s="32"/>
      <c r="J15" s="32"/>
      <c r="K15" s="32"/>
      <c r="L15" s="26"/>
    </row>
    <row r="16" spans="1:12" s="34" customFormat="1" x14ac:dyDescent="0.2">
      <c r="A16" s="80" t="s">
        <v>29</v>
      </c>
      <c r="B16" s="81" t="s">
        <v>145</v>
      </c>
      <c r="C16" s="40" t="s">
        <v>17</v>
      </c>
      <c r="D16" s="32">
        <f t="shared" ref="D16:J16" si="3">SUM(D17:D23)</f>
        <v>4738.0689999999995</v>
      </c>
      <c r="E16" s="32">
        <f t="shared" si="3"/>
        <v>4738.0689999999995</v>
      </c>
      <c r="F16" s="32">
        <f>+F8-F32</f>
        <v>5362.1</v>
      </c>
      <c r="G16" s="32">
        <f>SUM(G17:G23)</f>
        <v>2371.5630000000001</v>
      </c>
      <c r="H16" s="32">
        <v>5362.1</v>
      </c>
      <c r="I16" s="32">
        <f t="shared" si="3"/>
        <v>5362.0999999999995</v>
      </c>
      <c r="J16" s="32">
        <f t="shared" si="3"/>
        <v>4887.0999999999995</v>
      </c>
      <c r="K16" s="32">
        <f>SUM(K17:K23)</f>
        <v>4887.0999999999995</v>
      </c>
      <c r="L16" s="39"/>
    </row>
    <row r="17" spans="1:12" s="34" customFormat="1" x14ac:dyDescent="0.2">
      <c r="A17" s="80"/>
      <c r="B17" s="82"/>
      <c r="C17" s="40" t="s">
        <v>18</v>
      </c>
      <c r="D17" s="32"/>
      <c r="E17" s="32"/>
      <c r="F17" s="32"/>
      <c r="G17" s="32"/>
      <c r="H17" s="32"/>
      <c r="I17" s="32"/>
      <c r="J17" s="32"/>
      <c r="K17" s="32"/>
      <c r="L17" s="39"/>
    </row>
    <row r="18" spans="1:12" s="34" customFormat="1" x14ac:dyDescent="0.2">
      <c r="A18" s="80"/>
      <c r="B18" s="82"/>
      <c r="C18" s="40" t="s">
        <v>8</v>
      </c>
      <c r="D18" s="32"/>
      <c r="E18" s="32"/>
      <c r="F18" s="32"/>
      <c r="G18" s="32"/>
      <c r="H18" s="32"/>
      <c r="I18" s="32"/>
      <c r="J18" s="32"/>
      <c r="K18" s="32"/>
      <c r="L18" s="39"/>
    </row>
    <row r="19" spans="1:12" s="34" customFormat="1" x14ac:dyDescent="0.2">
      <c r="A19" s="80"/>
      <c r="B19" s="82"/>
      <c r="C19" s="40" t="s">
        <v>19</v>
      </c>
      <c r="D19" s="32">
        <f>'8 средства по кодам'!H14+'8 средства по кодам'!H15+'8 средства по кодам'!H16+'8 средства по кодам'!H17+'8 средства по кодам'!H18+'8 средства по кодам'!H19+'8 средства по кодам'!H20</f>
        <v>4638.0689999999995</v>
      </c>
      <c r="E19" s="32">
        <f>'8 средства по кодам'!I14+'8 средства по кодам'!I15+'8 средства по кодам'!I16+'8 средства по кодам'!I17+'8 средства по кодам'!I18+'8 средства по кодам'!I19+'8 средства по кодам'!I20</f>
        <v>4638.0689999999995</v>
      </c>
      <c r="F19" s="32">
        <f>+F11</f>
        <v>5162.1000000000004</v>
      </c>
      <c r="G19" s="32">
        <f>'8 средства по кодам'!K14+'8 средства по кодам'!K15+'8 средства по кодам'!K16+'8 средства по кодам'!K17+'8 средства по кодам'!K18+'8 средства по кодам'!K19+'8 средства по кодам'!K20</f>
        <v>2371.5630000000001</v>
      </c>
      <c r="H19" s="32">
        <v>5162.1000000000004</v>
      </c>
      <c r="I19" s="32">
        <f>'8 средства по кодам'!M14+'8 средства по кодам'!M15+'8 средства по кодам'!M16+'8 средства по кодам'!M17+'8 средства по кодам'!M18+'8 средства по кодам'!M19+'8 средства по кодам'!M20</f>
        <v>5162.0999999999995</v>
      </c>
      <c r="J19" s="32">
        <f>'8 средства по кодам'!N14+'8 средства по кодам'!N15+'8 средства по кодам'!N16+'8 средства по кодам'!N17+'8 средства по кодам'!N18+'8 средства по кодам'!N19+'8 средства по кодам'!N20</f>
        <v>4787.0999999999995</v>
      </c>
      <c r="K19" s="32">
        <f>'8 средства по кодам'!O14+'8 средства по кодам'!O15+'8 средства по кодам'!O16+'8 средства по кодам'!O17+'8 средства по кодам'!O18+'8 средства по кодам'!O19+'8 средства по кодам'!O20</f>
        <v>4787.0999999999995</v>
      </c>
      <c r="L19" s="39"/>
    </row>
    <row r="20" spans="1:12" s="34" customFormat="1" x14ac:dyDescent="0.2">
      <c r="A20" s="80"/>
      <c r="B20" s="82"/>
      <c r="C20" s="40" t="s">
        <v>55</v>
      </c>
      <c r="D20" s="32">
        <f>'8 средства по кодам'!H21</f>
        <v>100</v>
      </c>
      <c r="E20" s="32">
        <f>'8 средства по кодам'!I21</f>
        <v>100</v>
      </c>
      <c r="F20" s="32">
        <v>200</v>
      </c>
      <c r="G20" s="32">
        <f>'8 средства по кодам'!K21</f>
        <v>0</v>
      </c>
      <c r="H20" s="32">
        <f>'8 средства по кодам'!L21</f>
        <v>200</v>
      </c>
      <c r="I20" s="32">
        <f>'8 средства по кодам'!M21</f>
        <v>200</v>
      </c>
      <c r="J20" s="32">
        <f>'8 средства по кодам'!N21</f>
        <v>100</v>
      </c>
      <c r="K20" s="32">
        <f>'8 средства по кодам'!O21</f>
        <v>100</v>
      </c>
      <c r="L20" s="39"/>
    </row>
    <row r="21" spans="1:12" s="34" customFormat="1" x14ac:dyDescent="0.2">
      <c r="A21" s="80"/>
      <c r="B21" s="82"/>
      <c r="C21" s="40" t="s">
        <v>56</v>
      </c>
      <c r="D21" s="32"/>
      <c r="E21" s="32"/>
      <c r="F21" s="32"/>
      <c r="G21" s="32"/>
      <c r="H21" s="32"/>
      <c r="I21" s="32"/>
      <c r="J21" s="32"/>
      <c r="K21" s="32"/>
      <c r="L21" s="39"/>
    </row>
    <row r="22" spans="1:12" s="34" customFormat="1" x14ac:dyDescent="0.2">
      <c r="A22" s="80"/>
      <c r="B22" s="82"/>
      <c r="C22" s="40" t="s">
        <v>33</v>
      </c>
      <c r="D22" s="32"/>
      <c r="E22" s="32"/>
      <c r="F22" s="32"/>
      <c r="G22" s="32"/>
      <c r="H22" s="32"/>
      <c r="I22" s="32"/>
      <c r="J22" s="32"/>
      <c r="K22" s="32"/>
      <c r="L22" s="39"/>
    </row>
    <row r="23" spans="1:12" s="34" customFormat="1" x14ac:dyDescent="0.2">
      <c r="A23" s="80"/>
      <c r="B23" s="83"/>
      <c r="C23" s="40" t="s">
        <v>20</v>
      </c>
      <c r="D23" s="32"/>
      <c r="E23" s="32"/>
      <c r="F23" s="32"/>
      <c r="G23" s="32"/>
      <c r="H23" s="32"/>
      <c r="I23" s="32"/>
      <c r="J23" s="32"/>
      <c r="K23" s="32"/>
      <c r="L23" s="39"/>
    </row>
    <row r="24" spans="1:12" s="34" customFormat="1" x14ac:dyDescent="0.2">
      <c r="A24" s="80" t="s">
        <v>104</v>
      </c>
      <c r="B24" s="81" t="s">
        <v>143</v>
      </c>
      <c r="C24" s="40" t="s">
        <v>17</v>
      </c>
      <c r="D24" s="32"/>
      <c r="E24" s="32"/>
      <c r="F24" s="32"/>
      <c r="G24" s="32"/>
      <c r="H24" s="32"/>
      <c r="I24" s="32"/>
      <c r="J24" s="32"/>
      <c r="K24" s="32"/>
      <c r="L24" s="39"/>
    </row>
    <row r="25" spans="1:12" s="34" customFormat="1" x14ac:dyDescent="0.2">
      <c r="A25" s="80"/>
      <c r="B25" s="82"/>
      <c r="C25" s="40" t="s">
        <v>18</v>
      </c>
      <c r="D25" s="32"/>
      <c r="E25" s="32"/>
      <c r="F25" s="32"/>
      <c r="G25" s="32"/>
      <c r="H25" s="32"/>
      <c r="I25" s="32"/>
      <c r="J25" s="32"/>
      <c r="K25" s="32"/>
      <c r="L25" s="39"/>
    </row>
    <row r="26" spans="1:12" s="34" customFormat="1" x14ac:dyDescent="0.2">
      <c r="A26" s="80"/>
      <c r="B26" s="82"/>
      <c r="C26" s="40" t="s">
        <v>8</v>
      </c>
      <c r="D26" s="32"/>
      <c r="E26" s="32"/>
      <c r="F26" s="32"/>
      <c r="G26" s="32"/>
      <c r="H26" s="32"/>
      <c r="I26" s="32"/>
      <c r="J26" s="32"/>
      <c r="K26" s="32"/>
      <c r="L26" s="39"/>
    </row>
    <row r="27" spans="1:12" s="34" customFormat="1" x14ac:dyDescent="0.2">
      <c r="A27" s="80"/>
      <c r="B27" s="82"/>
      <c r="C27" s="40" t="s">
        <v>19</v>
      </c>
      <c r="D27" s="32"/>
      <c r="E27" s="32"/>
      <c r="F27" s="32"/>
      <c r="G27" s="32"/>
      <c r="H27" s="32"/>
      <c r="I27" s="32"/>
      <c r="J27" s="32"/>
      <c r="K27" s="32"/>
      <c r="L27" s="39"/>
    </row>
    <row r="28" spans="1:12" s="34" customFormat="1" x14ac:dyDescent="0.2">
      <c r="A28" s="80"/>
      <c r="B28" s="82"/>
      <c r="C28" s="40" t="s">
        <v>55</v>
      </c>
      <c r="D28" s="32"/>
      <c r="E28" s="32"/>
      <c r="F28" s="32"/>
      <c r="G28" s="32"/>
      <c r="H28" s="32"/>
      <c r="I28" s="32"/>
      <c r="J28" s="32"/>
      <c r="K28" s="32"/>
      <c r="L28" s="39"/>
    </row>
    <row r="29" spans="1:12" s="34" customFormat="1" x14ac:dyDescent="0.2">
      <c r="A29" s="80"/>
      <c r="B29" s="82"/>
      <c r="C29" s="40" t="s">
        <v>56</v>
      </c>
      <c r="D29" s="32"/>
      <c r="E29" s="32"/>
      <c r="F29" s="32"/>
      <c r="G29" s="32"/>
      <c r="H29" s="32"/>
      <c r="I29" s="32"/>
      <c r="J29" s="32"/>
      <c r="K29" s="32"/>
      <c r="L29" s="39"/>
    </row>
    <row r="30" spans="1:12" s="34" customFormat="1" x14ac:dyDescent="0.2">
      <c r="A30" s="80"/>
      <c r="B30" s="82"/>
      <c r="C30" s="40" t="s">
        <v>33</v>
      </c>
      <c r="D30" s="32"/>
      <c r="E30" s="32"/>
      <c r="F30" s="32"/>
      <c r="G30" s="32"/>
      <c r="H30" s="32"/>
      <c r="I30" s="32"/>
      <c r="J30" s="32"/>
      <c r="K30" s="32"/>
      <c r="L30" s="39"/>
    </row>
    <row r="31" spans="1:12" s="34" customFormat="1" x14ac:dyDescent="0.2">
      <c r="A31" s="80"/>
      <c r="B31" s="83"/>
      <c r="C31" s="40" t="s">
        <v>20</v>
      </c>
      <c r="D31" s="32"/>
      <c r="E31" s="32"/>
      <c r="F31" s="32"/>
      <c r="G31" s="32"/>
      <c r="H31" s="32"/>
      <c r="I31" s="32"/>
      <c r="J31" s="32"/>
      <c r="K31" s="32"/>
      <c r="L31" s="39"/>
    </row>
    <row r="32" spans="1:12" s="34" customFormat="1" ht="15" customHeight="1" x14ac:dyDescent="0.2">
      <c r="A32" s="80" t="s">
        <v>144</v>
      </c>
      <c r="B32" s="81" t="s">
        <v>146</v>
      </c>
      <c r="C32" s="40" t="s">
        <v>17</v>
      </c>
      <c r="D32" s="32">
        <f t="shared" ref="D32:J32" si="4">SUM(D33:D39)</f>
        <v>20</v>
      </c>
      <c r="E32" s="32">
        <f t="shared" si="4"/>
        <v>17.48</v>
      </c>
      <c r="F32" s="32">
        <f t="shared" si="4"/>
        <v>20</v>
      </c>
      <c r="G32" s="32">
        <f t="shared" si="4"/>
        <v>0</v>
      </c>
      <c r="H32" s="32">
        <f t="shared" si="4"/>
        <v>20</v>
      </c>
      <c r="I32" s="32">
        <f t="shared" si="4"/>
        <v>20</v>
      </c>
      <c r="J32" s="32">
        <f t="shared" si="4"/>
        <v>20</v>
      </c>
      <c r="K32" s="32">
        <f>SUM(K33:K39)</f>
        <v>20</v>
      </c>
      <c r="L32" s="39"/>
    </row>
    <row r="33" spans="1:12" s="34" customFormat="1" x14ac:dyDescent="0.2">
      <c r="A33" s="80"/>
      <c r="B33" s="82"/>
      <c r="C33" s="40" t="s">
        <v>18</v>
      </c>
      <c r="D33" s="32"/>
      <c r="E33" s="32"/>
      <c r="F33" s="32"/>
      <c r="G33" s="32"/>
      <c r="H33" s="32"/>
      <c r="I33" s="32"/>
      <c r="J33" s="32"/>
      <c r="K33" s="32"/>
      <c r="L33" s="39"/>
    </row>
    <row r="34" spans="1:12" s="34" customFormat="1" x14ac:dyDescent="0.2">
      <c r="A34" s="80"/>
      <c r="B34" s="82"/>
      <c r="C34" s="40" t="s">
        <v>8</v>
      </c>
      <c r="D34" s="32"/>
      <c r="E34" s="32"/>
      <c r="F34" s="32"/>
      <c r="G34" s="32"/>
      <c r="H34" s="32"/>
      <c r="I34" s="32"/>
      <c r="J34" s="32"/>
      <c r="K34" s="32"/>
      <c r="L34" s="39"/>
    </row>
    <row r="35" spans="1:12" s="34" customFormat="1" x14ac:dyDescent="0.2">
      <c r="A35" s="80"/>
      <c r="B35" s="82"/>
      <c r="C35" s="40" t="s">
        <v>19</v>
      </c>
      <c r="D35" s="32"/>
      <c r="E35" s="32"/>
      <c r="F35" s="32"/>
      <c r="G35" s="32"/>
      <c r="H35" s="32"/>
      <c r="I35" s="32"/>
      <c r="J35" s="32"/>
      <c r="K35" s="32"/>
      <c r="L35" s="39"/>
    </row>
    <row r="36" spans="1:12" s="34" customFormat="1" x14ac:dyDescent="0.2">
      <c r="A36" s="80"/>
      <c r="B36" s="82"/>
      <c r="C36" s="40" t="s">
        <v>55</v>
      </c>
      <c r="D36" s="32">
        <f>'8 средства по кодам'!H25</f>
        <v>20</v>
      </c>
      <c r="E36" s="32">
        <f>'8 средства по кодам'!I25</f>
        <v>17.48</v>
      </c>
      <c r="F36" s="32">
        <f>'8 средства по кодам'!J25</f>
        <v>20</v>
      </c>
      <c r="G36" s="32">
        <f>'8 средства по кодам'!K25</f>
        <v>0</v>
      </c>
      <c r="H36" s="32">
        <f>'8 средства по кодам'!L25</f>
        <v>20</v>
      </c>
      <c r="I36" s="32">
        <f>'8 средства по кодам'!M25</f>
        <v>20</v>
      </c>
      <c r="J36" s="32">
        <f>'8 средства по кодам'!N25</f>
        <v>20</v>
      </c>
      <c r="K36" s="32">
        <f>'8 средства по кодам'!O25</f>
        <v>20</v>
      </c>
      <c r="L36" s="39"/>
    </row>
    <row r="37" spans="1:12" s="34" customFormat="1" x14ac:dyDescent="0.2">
      <c r="A37" s="80"/>
      <c r="B37" s="82"/>
      <c r="C37" s="40" t="s">
        <v>56</v>
      </c>
      <c r="D37" s="32"/>
      <c r="E37" s="32"/>
      <c r="F37" s="32"/>
      <c r="G37" s="32"/>
      <c r="H37" s="32"/>
      <c r="I37" s="32"/>
      <c r="J37" s="32"/>
      <c r="K37" s="32"/>
      <c r="L37" s="39"/>
    </row>
    <row r="38" spans="1:12" s="34" customFormat="1" x14ac:dyDescent="0.2">
      <c r="A38" s="80"/>
      <c r="B38" s="82"/>
      <c r="C38" s="40" t="s">
        <v>33</v>
      </c>
      <c r="D38" s="32"/>
      <c r="E38" s="32"/>
      <c r="F38" s="32"/>
      <c r="G38" s="32"/>
      <c r="H38" s="32"/>
      <c r="I38" s="32"/>
      <c r="J38" s="32"/>
      <c r="K38" s="32"/>
      <c r="L38" s="39"/>
    </row>
    <row r="39" spans="1:12" s="34" customFormat="1" x14ac:dyDescent="0.2">
      <c r="A39" s="80"/>
      <c r="B39" s="83"/>
      <c r="C39" s="40" t="s">
        <v>20</v>
      </c>
      <c r="D39" s="32"/>
      <c r="E39" s="32"/>
      <c r="F39" s="32"/>
      <c r="G39" s="32"/>
      <c r="H39" s="32"/>
      <c r="I39" s="32"/>
      <c r="J39" s="32"/>
      <c r="K39" s="32"/>
      <c r="L39" s="39"/>
    </row>
    <row r="40" spans="1:12" x14ac:dyDescent="0.2">
      <c r="D40" s="41"/>
      <c r="E40" s="41"/>
      <c r="F40" s="53"/>
      <c r="G40" s="53"/>
      <c r="H40" s="41"/>
      <c r="I40" s="41"/>
      <c r="J40" s="41"/>
      <c r="K40" s="41"/>
    </row>
    <row r="41" spans="1:12" x14ac:dyDescent="0.2">
      <c r="D41" s="42"/>
      <c r="E41" s="42"/>
      <c r="F41" s="53"/>
      <c r="G41" s="53"/>
      <c r="H41" s="42"/>
      <c r="I41" s="42"/>
      <c r="J41" s="42"/>
      <c r="K41" s="42"/>
    </row>
    <row r="42" spans="1:12" x14ac:dyDescent="0.2">
      <c r="D42" s="42"/>
      <c r="E42" s="42"/>
      <c r="F42" s="42"/>
      <c r="G42" s="42"/>
      <c r="H42" s="42"/>
      <c r="I42" s="42"/>
      <c r="J42" s="42"/>
      <c r="K42" s="42"/>
    </row>
    <row r="43" spans="1:12" x14ac:dyDescent="0.2">
      <c r="A43" s="71"/>
      <c r="B43" s="71"/>
      <c r="L43" s="22"/>
    </row>
    <row r="44" spans="1:12" ht="15" customHeight="1" x14ac:dyDescent="0.2">
      <c r="A44" s="71" t="s">
        <v>154</v>
      </c>
      <c r="B44" s="71"/>
      <c r="L44" s="31" t="s">
        <v>141</v>
      </c>
    </row>
    <row r="45" spans="1:12" x14ac:dyDescent="0.2">
      <c r="A45" s="28"/>
    </row>
  </sheetData>
  <mergeCells count="22">
    <mergeCell ref="A44:B44"/>
    <mergeCell ref="A43:B43"/>
    <mergeCell ref="I1:L1"/>
    <mergeCell ref="D5:E6"/>
    <mergeCell ref="F5:I5"/>
    <mergeCell ref="B8:B15"/>
    <mergeCell ref="L5:L7"/>
    <mergeCell ref="A3:L3"/>
    <mergeCell ref="I2:L2"/>
    <mergeCell ref="A16:A23"/>
    <mergeCell ref="A8:A15"/>
    <mergeCell ref="J5:K6"/>
    <mergeCell ref="F6:G6"/>
    <mergeCell ref="H6:I6"/>
    <mergeCell ref="A5:A7"/>
    <mergeCell ref="B5:B7"/>
    <mergeCell ref="C5:C7"/>
    <mergeCell ref="B16:B23"/>
    <mergeCell ref="A24:A31"/>
    <mergeCell ref="B24:B31"/>
    <mergeCell ref="A32:A39"/>
    <mergeCell ref="B32:B39"/>
  </mergeCells>
  <pageMargins left="0.63" right="0.21" top="0.39" bottom="0.37" header="0.31496062992125984" footer="0.31496062992125984"/>
  <pageSetup paperSize="9" scale="72" orientation="landscape" r:id="rId1"/>
  <rowBreaks count="1" manualBreakCount="1">
    <brk id="3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="80" zoomScaleNormal="100" zoomScaleSheetLayoutView="80" workbookViewId="0">
      <selection activeCell="G23" sqref="G23:M23"/>
    </sheetView>
  </sheetViews>
  <sheetFormatPr defaultColWidth="9.140625" defaultRowHeight="15" x14ac:dyDescent="0.2"/>
  <cols>
    <col min="1" max="1" width="5.85546875" style="8" customWidth="1"/>
    <col min="2" max="2" width="18.85546875" style="8" customWidth="1"/>
    <col min="3" max="3" width="10.7109375" style="8" customWidth="1"/>
    <col min="4" max="4" width="11.5703125" style="8" customWidth="1"/>
    <col min="5" max="16" width="9.7109375" style="8" customWidth="1"/>
    <col min="17" max="16384" width="9.140625" style="8"/>
  </cols>
  <sheetData>
    <row r="1" spans="1:16" ht="18" customHeight="1" x14ac:dyDescent="0.2">
      <c r="L1" s="85" t="s">
        <v>64</v>
      </c>
      <c r="M1" s="85"/>
      <c r="N1" s="85"/>
      <c r="O1" s="85"/>
      <c r="P1" s="85"/>
    </row>
    <row r="2" spans="1:16" ht="48.6" customHeight="1" x14ac:dyDescent="0.2">
      <c r="L2" s="67" t="s">
        <v>54</v>
      </c>
      <c r="M2" s="67"/>
      <c r="N2" s="67"/>
      <c r="O2" s="67"/>
      <c r="P2" s="67"/>
    </row>
    <row r="3" spans="1:16" ht="18.75" customHeight="1" x14ac:dyDescent="0.2">
      <c r="O3" s="11"/>
      <c r="P3" s="11"/>
    </row>
    <row r="4" spans="1:16" ht="21" customHeight="1" x14ac:dyDescent="0.2">
      <c r="A4" s="87" t="s">
        <v>59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27" customHeight="1" x14ac:dyDescent="0.2">
      <c r="A5" s="13"/>
      <c r="B5" s="13"/>
      <c r="C5" s="13"/>
      <c r="D5" s="90" t="s">
        <v>65</v>
      </c>
      <c r="E5" s="90"/>
      <c r="F5" s="90"/>
      <c r="G5" s="90"/>
      <c r="H5" s="90"/>
      <c r="I5" s="90"/>
      <c r="J5" s="90"/>
      <c r="K5" s="2"/>
      <c r="L5" s="2"/>
      <c r="M5" s="2"/>
      <c r="N5" s="2"/>
      <c r="O5" s="2"/>
      <c r="P5" s="2"/>
    </row>
    <row r="6" spans="1:16" ht="20.25" customHeight="1" x14ac:dyDescent="0.2">
      <c r="A6" s="13"/>
      <c r="B6" s="13"/>
      <c r="C6" s="13"/>
      <c r="D6" s="90" t="s">
        <v>66</v>
      </c>
      <c r="E6" s="90"/>
      <c r="F6" s="90"/>
      <c r="G6" s="90"/>
      <c r="H6" s="90"/>
      <c r="I6" s="90"/>
      <c r="J6" s="90"/>
      <c r="K6" s="90"/>
      <c r="L6" s="90"/>
      <c r="M6" s="90"/>
      <c r="N6" s="2"/>
      <c r="O6" s="2"/>
      <c r="P6" s="2"/>
    </row>
    <row r="7" spans="1:16" ht="28.5" customHeight="1" x14ac:dyDescent="0.2">
      <c r="O7" s="8" t="s">
        <v>7</v>
      </c>
    </row>
    <row r="8" spans="1:16" ht="12.75" customHeight="1" x14ac:dyDescent="0.2">
      <c r="A8" s="88" t="s">
        <v>35</v>
      </c>
      <c r="B8" s="88" t="s">
        <v>36</v>
      </c>
      <c r="C8" s="88" t="s">
        <v>37</v>
      </c>
      <c r="D8" s="88" t="s">
        <v>57</v>
      </c>
      <c r="E8" s="88" t="s">
        <v>49</v>
      </c>
      <c r="F8" s="88" t="s">
        <v>38</v>
      </c>
      <c r="G8" s="68"/>
      <c r="H8" s="88" t="s">
        <v>39</v>
      </c>
      <c r="I8" s="88"/>
      <c r="J8" s="88"/>
      <c r="K8" s="88"/>
      <c r="L8" s="88"/>
      <c r="M8" s="88"/>
      <c r="N8" s="89" t="s">
        <v>40</v>
      </c>
      <c r="O8" s="89"/>
      <c r="P8" s="89"/>
    </row>
    <row r="9" spans="1:16" ht="26.25" customHeight="1" x14ac:dyDescent="0.2">
      <c r="A9" s="88"/>
      <c r="B9" s="88"/>
      <c r="C9" s="88"/>
      <c r="D9" s="88"/>
      <c r="E9" s="88"/>
      <c r="F9" s="68"/>
      <c r="G9" s="68"/>
      <c r="H9" s="88"/>
      <c r="I9" s="88"/>
      <c r="J9" s="88"/>
      <c r="K9" s="88"/>
      <c r="L9" s="88"/>
      <c r="M9" s="88"/>
      <c r="N9" s="89"/>
      <c r="O9" s="89"/>
      <c r="P9" s="89"/>
    </row>
    <row r="10" spans="1:16" ht="47.25" customHeight="1" x14ac:dyDescent="0.2">
      <c r="A10" s="91"/>
      <c r="B10" s="91"/>
      <c r="C10" s="91"/>
      <c r="D10" s="91"/>
      <c r="E10" s="91"/>
      <c r="F10" s="15" t="s">
        <v>41</v>
      </c>
      <c r="G10" s="16" t="s">
        <v>42</v>
      </c>
      <c r="H10" s="15" t="s">
        <v>43</v>
      </c>
      <c r="I10" s="15" t="s">
        <v>44</v>
      </c>
      <c r="J10" s="15" t="s">
        <v>45</v>
      </c>
      <c r="K10" s="15" t="s">
        <v>46</v>
      </c>
      <c r="L10" s="15" t="s">
        <v>8</v>
      </c>
      <c r="M10" s="15" t="s">
        <v>47</v>
      </c>
      <c r="N10" s="15" t="s">
        <v>48</v>
      </c>
      <c r="O10" s="15" t="s">
        <v>45</v>
      </c>
      <c r="P10" s="15" t="s">
        <v>8</v>
      </c>
    </row>
    <row r="11" spans="1:16" ht="15" customHeight="1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7</v>
      </c>
      <c r="G11" s="12">
        <v>8</v>
      </c>
      <c r="H11" s="12">
        <v>9</v>
      </c>
      <c r="I11" s="12">
        <v>10</v>
      </c>
      <c r="J11" s="12">
        <v>11</v>
      </c>
      <c r="K11" s="12">
        <v>12</v>
      </c>
      <c r="L11" s="12">
        <v>13</v>
      </c>
      <c r="M11" s="12">
        <v>14</v>
      </c>
      <c r="N11" s="12">
        <v>15</v>
      </c>
      <c r="O11" s="12">
        <v>16</v>
      </c>
      <c r="P11" s="12">
        <v>17</v>
      </c>
    </row>
    <row r="12" spans="1:16" ht="19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8.7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8.7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9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8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9.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0.2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9.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39.75" customHeight="1" x14ac:dyDescent="0.2">
      <c r="A20" s="7"/>
      <c r="B20" s="5" t="s">
        <v>15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24.7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3" spans="1:16" x14ac:dyDescent="0.2">
      <c r="B23" s="86" t="s">
        <v>9</v>
      </c>
      <c r="C23" s="86"/>
      <c r="D23" s="86"/>
      <c r="E23" s="86"/>
      <c r="G23" s="86"/>
      <c r="H23" s="86"/>
      <c r="I23" s="86"/>
      <c r="J23" s="86"/>
      <c r="K23" s="86"/>
      <c r="L23" s="86"/>
      <c r="M23" s="86"/>
      <c r="O23" s="86" t="s">
        <v>10</v>
      </c>
      <c r="P23" s="86"/>
    </row>
    <row r="24" spans="1:16" x14ac:dyDescent="0.2">
      <c r="B24" s="13"/>
      <c r="C24" s="13"/>
      <c r="D24" s="13"/>
      <c r="E24" s="13"/>
      <c r="G24" s="13"/>
      <c r="H24" s="13"/>
      <c r="I24" s="13"/>
      <c r="J24" s="13"/>
      <c r="K24" s="13"/>
      <c r="L24" s="13"/>
      <c r="M24" s="13"/>
      <c r="O24" s="13"/>
      <c r="P24" s="13"/>
    </row>
    <row r="25" spans="1:16" x14ac:dyDescent="0.2">
      <c r="B25" s="13"/>
      <c r="C25" s="13"/>
      <c r="D25" s="13"/>
      <c r="E25" s="13"/>
      <c r="G25" s="13"/>
      <c r="H25" s="13"/>
      <c r="I25" s="13"/>
      <c r="J25" s="13"/>
      <c r="K25" s="13"/>
      <c r="L25" s="13"/>
      <c r="M25" s="13"/>
      <c r="O25" s="13"/>
      <c r="P25" s="13"/>
    </row>
  </sheetData>
  <mergeCells count="16">
    <mergeCell ref="L2:P2"/>
    <mergeCell ref="L1:P1"/>
    <mergeCell ref="B23:E23"/>
    <mergeCell ref="G23:M23"/>
    <mergeCell ref="O23:P23"/>
    <mergeCell ref="A4:P4"/>
    <mergeCell ref="H8:M9"/>
    <mergeCell ref="N8:P9"/>
    <mergeCell ref="D5:J5"/>
    <mergeCell ref="D6:M6"/>
    <mergeCell ref="A8:A10"/>
    <mergeCell ref="B8:B10"/>
    <mergeCell ref="C8:C10"/>
    <mergeCell ref="D8:D10"/>
    <mergeCell ref="E8:E10"/>
    <mergeCell ref="F8:G9"/>
  </mergeCells>
  <phoneticPr fontId="1" type="noConversion"/>
  <pageMargins left="1.0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7 показатели </vt:lpstr>
      <vt:lpstr>8 средства по кодам</vt:lpstr>
      <vt:lpstr>9 средства бюджет</vt:lpstr>
      <vt:lpstr>10 Инвестиц П</vt:lpstr>
      <vt:lpstr>'10 Инвестиц П'!Область_печати</vt:lpstr>
      <vt:lpstr>'9 средства бюджет'!Область_печати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byx</cp:lastModifiedBy>
  <cp:lastPrinted>2025-02-26T03:51:03Z</cp:lastPrinted>
  <dcterms:created xsi:type="dcterms:W3CDTF">2007-07-17T01:27:34Z</dcterms:created>
  <dcterms:modified xsi:type="dcterms:W3CDTF">2025-02-26T03:51:24Z</dcterms:modified>
</cp:coreProperties>
</file>