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2\"/>
    </mc:Choice>
  </mc:AlternateContent>
  <bookViews>
    <workbookView xWindow="240" yWindow="330" windowWidth="8415" windowHeight="6510" activeTab="2"/>
  </bookViews>
  <sheets>
    <sheet name="7 показатели " sheetId="1" r:id="rId1"/>
    <sheet name="8 средства по кодам" sheetId="14" r:id="rId2"/>
    <sheet name="9 по источникам" sheetId="15" r:id="rId3"/>
  </sheets>
  <definedNames>
    <definedName name="_xlnm.Print_Area" localSheetId="0">'7 показатели '!$A$1:$R$29</definedName>
    <definedName name="_xlnm.Print_Area" localSheetId="2">'9 по источникам'!$A$1:$P$39</definedName>
  </definedNames>
  <calcPr calcId="162913"/>
</workbook>
</file>

<file path=xl/calcChain.xml><?xml version="1.0" encoding="utf-8"?>
<calcChain xmlns="http://schemas.openxmlformats.org/spreadsheetml/2006/main">
  <c r="D28" i="15" l="1"/>
  <c r="R10" i="14"/>
  <c r="J20" i="14"/>
  <c r="K20" i="14"/>
  <c r="L20" i="14"/>
  <c r="M20" i="14"/>
  <c r="N20" i="14"/>
  <c r="O20" i="14"/>
  <c r="I20" i="14"/>
  <c r="R20" i="14" s="1"/>
  <c r="H20" i="14"/>
  <c r="L17" i="14"/>
  <c r="I10" i="14"/>
  <c r="H10" i="14"/>
  <c r="D12" i="15"/>
  <c r="D8" i="15" s="1"/>
  <c r="E12" i="15"/>
  <c r="E8" i="15" s="1"/>
  <c r="H17" i="14"/>
  <c r="R17" i="14" s="1"/>
  <c r="D18" i="15"/>
  <c r="D23" i="15" s="1"/>
  <c r="M10" i="14"/>
  <c r="I12" i="15" s="1"/>
  <c r="I8" i="15" s="1"/>
  <c r="K10" i="14"/>
  <c r="G12" i="15"/>
  <c r="G8" i="15" s="1"/>
  <c r="J10" i="14"/>
  <c r="F12" i="15" s="1"/>
  <c r="F8" i="15" s="1"/>
  <c r="M17" i="14"/>
  <c r="I23" i="15"/>
  <c r="I18" i="15" s="1"/>
  <c r="N17" i="14"/>
  <c r="J23" i="15" s="1"/>
  <c r="J18" i="15" s="1"/>
  <c r="O17" i="14"/>
  <c r="K23" i="15"/>
  <c r="K18" i="15" s="1"/>
  <c r="O10" i="14"/>
  <c r="K12" i="15" s="1"/>
  <c r="K8" i="15" s="1"/>
  <c r="N10" i="14"/>
  <c r="J12" i="15"/>
  <c r="J8" i="15" s="1"/>
  <c r="K31" i="15"/>
  <c r="K28" i="15" s="1"/>
  <c r="J31" i="15"/>
  <c r="J28" i="15" s="1"/>
  <c r="I31" i="15"/>
  <c r="I28" i="15" s="1"/>
  <c r="G28" i="15"/>
  <c r="E28" i="15"/>
  <c r="H23" i="15"/>
  <c r="H18" i="15" s="1"/>
  <c r="K17" i="14"/>
  <c r="G18" i="15" s="1"/>
  <c r="J17" i="14"/>
  <c r="F18" i="15" s="1"/>
  <c r="I17" i="14"/>
  <c r="E18" i="15" s="1"/>
  <c r="E23" i="15" s="1"/>
  <c r="L10" i="14"/>
  <c r="H12" i="15"/>
  <c r="H8" i="15" s="1"/>
  <c r="F23" i="15"/>
</calcChain>
</file>

<file path=xl/sharedStrings.xml><?xml version="1.0" encoding="utf-8"?>
<sst xmlns="http://schemas.openxmlformats.org/spreadsheetml/2006/main" count="171" uniqueCount="93">
  <si>
    <t>Цель, задачи, показатели результативности</t>
  </si>
  <si>
    <t>Плановый период</t>
  </si>
  <si>
    <t>план</t>
  </si>
  <si>
    <t>факт</t>
  </si>
  <si>
    <t>1-ый год</t>
  </si>
  <si>
    <t>2-ой год</t>
  </si>
  <si>
    <t>Примечание (оценка рисков невыполнения показателей по программе, причины не выполнения, выбор действий по преодолению)</t>
  </si>
  <si>
    <t>январь - июнь</t>
  </si>
  <si>
    <t>значение на конец года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</si>
  <si>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</si>
  <si>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</si>
  <si>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</si>
  <si>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</si>
  <si>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</si>
  <si>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</si>
  <si>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</si>
  <si>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</si>
  <si>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</si>
  <si>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>Приложение № 8</t>
  </si>
  <si>
    <t>Приложение № 9</t>
  </si>
  <si>
    <t>Подпрограмма 1</t>
  </si>
  <si>
    <t xml:space="preserve">федеральный бюджет    </t>
  </si>
  <si>
    <t xml:space="preserve">федеральный бюджет 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</si>
  <si>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</si>
  <si>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</si>
  <si>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</si>
  <si>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</si>
  <si>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</si>
  <si>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Наименовние ГРБС</t>
  </si>
  <si>
    <t>Статус (муниципальная программа, подпрограмма)</t>
  </si>
  <si>
    <t>Наименование муниципальной программы, подпрограммы муниципальной программы</t>
  </si>
  <si>
    <t>к Порядку принятия решений о разработке муниципальных программ Шушенского района, их формировании и реализации</t>
  </si>
  <si>
    <t>районный бюджет</t>
  </si>
  <si>
    <t>бюджеты поселений</t>
  </si>
  <si>
    <t>км</t>
  </si>
  <si>
    <t>%</t>
  </si>
  <si>
    <t>Подпрограмма 2</t>
  </si>
  <si>
    <t>Ед. изме-рения</t>
  </si>
  <si>
    <t>009</t>
  </si>
  <si>
    <t>0408</t>
  </si>
  <si>
    <t>0409</t>
  </si>
  <si>
    <t>РзПр</t>
  </si>
  <si>
    <t>Подпрограмма 1 «Дороги Шушенского района»</t>
  </si>
  <si>
    <t>Подпрограмма 2  «Развитие транспортного комплекса Шушенского района»</t>
  </si>
  <si>
    <t>«Дороги Шушенского района»</t>
  </si>
  <si>
    <t xml:space="preserve"> «Развитие транспортного комплекса Шушенского района»</t>
  </si>
  <si>
    <t xml:space="preserve">всего расходные обязательства 
в том числе по ГРБС: </t>
  </si>
  <si>
    <t xml:space="preserve">всего расходные обязательства
в том числе по ГРБС: </t>
  </si>
  <si>
    <t>Приложение № 7</t>
  </si>
  <si>
    <t xml:space="preserve"> Информация о целевых показателях и показателях результативности муниципальной программы Шушенского района 
«Развитие транспортной системы»</t>
  </si>
  <si>
    <t>Информация об использовании бюджетных ассигнований районного бюджета и иных средств на реализацию мероприятий муниципальной программы Шушенского района 
«Развитие транспортной системы»</t>
  </si>
  <si>
    <t>Информация об использовании бюджетных ассигнований районного бюджета и иных средств на реализацию муниципальной программы  Шушенского района 
«Развитие транспортной системы»</t>
  </si>
  <si>
    <t>Администрация Шушенского района (содержание)</t>
  </si>
  <si>
    <t>Администрация Шушенского района (капремонт)</t>
  </si>
  <si>
    <t>дорожный фонд края</t>
  </si>
  <si>
    <t>дорожный фонд района</t>
  </si>
  <si>
    <t>0920091380</t>
  </si>
  <si>
    <t xml:space="preserve"> «Развитие транспортного комплекса Шуш-го р-на»</t>
  </si>
  <si>
    <t>521</t>
  </si>
  <si>
    <t>0910075080</t>
  </si>
  <si>
    <t>0910075090</t>
  </si>
  <si>
    <t>Протяженность автомобильных дорог общего пользования местного значения, работы по содержанию которых выполняются в объеме действующих нормативов (допустимый уровень) и их удельный вес в общей протяженности автомобильных дорог, на которых производится комплекс работ по содержанию</t>
  </si>
  <si>
    <t>Протяженность автомобильных дорог общего пользования местного значения, отвечающих нормативным требованиям, и их удельный вес в общей протяженности сети</t>
  </si>
  <si>
    <t>Доля протяженности автомобильных дорог общего пользования местного значения, на которых проведены работы по ремонту и капитальному ремонту, в общей протяженности сети</t>
  </si>
  <si>
    <t>Количество перевезенных пассажиров по субсидируемым перевозкам</t>
  </si>
  <si>
    <t>тыс. пасс.</t>
  </si>
  <si>
    <t>Администрация Шушенского района (дорожная деятель-ность)</t>
  </si>
  <si>
    <t>0910073950</t>
  </si>
  <si>
    <t>0920091440</t>
  </si>
  <si>
    <t>811</t>
  </si>
  <si>
    <t>244</t>
  </si>
  <si>
    <t>Администрация Шушенского района (предоставление субсидии)</t>
  </si>
  <si>
    <t>Администрация Шушенского района (приобретение бланков)</t>
  </si>
  <si>
    <t>Директор МКУ "Земля и имущество"</t>
  </si>
  <si>
    <t>В.Н.Минжитский</t>
  </si>
  <si>
    <t>Подпрограмма 3 «Повышение безопасности дорожного движения в Шушенском районе»</t>
  </si>
  <si>
    <t>Целевой показатель:</t>
  </si>
  <si>
    <t>Достижение 70% недостающих элементов, обустройства автомобильных дорог местного значения в соответствии с требованиями действующих нормативных документов в области дорожной деятельности и безопасности дорожного движения.</t>
  </si>
  <si>
    <t xml:space="preserve">всего расходные обязательства </t>
  </si>
  <si>
    <t>в том числе по ГРБС:</t>
  </si>
  <si>
    <t>Администрация Шушенского района</t>
  </si>
  <si>
    <t>Подпрограмма 3</t>
  </si>
  <si>
    <t>«Повышение безопасности дорожного движения в Шушенском районе»</t>
  </si>
  <si>
    <r>
      <t xml:space="preserve">Отчетный период </t>
    </r>
    <r>
      <rPr>
        <sz val="8"/>
        <rFont val="Times New Roman"/>
        <family val="1"/>
        <charset val="204"/>
      </rPr>
      <t>(предшествующий год)</t>
    </r>
  </si>
  <si>
    <t>Текущий год</t>
  </si>
  <si>
    <t>Отменены рейсы в связи с поломкой автобусов, короновирусной инфекции.</t>
  </si>
  <si>
    <t xml:space="preserve">093R
310601
</t>
  </si>
  <si>
    <t>Расходы по годам</t>
  </si>
  <si>
    <r>
      <t xml:space="preserve">2020 </t>
    </r>
    <r>
      <rPr>
        <sz val="8"/>
        <rFont val="Times New Roman"/>
        <family val="1"/>
        <charset val="204"/>
      </rPr>
      <t>год</t>
    </r>
  </si>
  <si>
    <t xml:space="preserve">093R
374270
</t>
  </si>
  <si>
    <t>523</t>
  </si>
  <si>
    <t>Экономия по торгам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</si>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</sst>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00"/>
    <numFmt numFmtId="188" formatCode="0.0"/>
  </numFmts>
  <fonts count="19" x14ac:knownFonts="1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8"/>
      <name val="Times New Roman"/>
      <family val="1"/>
      <charset val="204"/>
    </font>
    <font>
      <sz val="9"/>
      <name val="Arial Narrow"/>
      <family val="2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Fill="1" applyBorder="1" applyAlignment="1">
      <alignment horizontal="left" wrapText="1"/>
    </xf>
    <xf numFmtId="187" fontId="7" fillId="0" borderId="1" xfId="0" applyNumberFormat="1" applyFont="1" applyFill="1" applyBorder="1" applyAlignment="1">
      <alignment vertical="top"/>
    </xf>
    <xf numFmtId="187" fontId="11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87" fontId="11" fillId="0" borderId="1" xfId="0" applyNumberFormat="1" applyFont="1" applyFill="1" applyBorder="1" applyAlignment="1"/>
    <xf numFmtId="2" fontId="8" fillId="0" borderId="1" xfId="0" applyNumberFormat="1" applyFont="1" applyFill="1" applyBorder="1" applyAlignment="1">
      <alignment horizontal="center" vertical="top" wrapText="1"/>
    </xf>
    <xf numFmtId="188" fontId="8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0" fillId="0" borderId="0" xfId="0" applyFill="1"/>
    <xf numFmtId="0" fontId="7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right" wrapText="1"/>
    </xf>
    <xf numFmtId="0" fontId="9" fillId="0" borderId="1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187" fontId="8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49" fontId="7" fillId="0" borderId="1" xfId="0" applyNumberFormat="1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87" fontId="0" fillId="0" borderId="0" xfId="0" applyNumberFormat="1" applyFill="1"/>
    <xf numFmtId="2" fontId="8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187" fontId="11" fillId="2" borderId="1" xfId="0" applyNumberFormat="1" applyFont="1" applyFill="1" applyBorder="1" applyAlignment="1"/>
    <xf numFmtId="0" fontId="7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13" fillId="0" borderId="0" xfId="0" applyFont="1" applyFill="1" applyAlignment="1">
      <alignment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187" fontId="7" fillId="0" borderId="0" xfId="0" applyNumberFormat="1" applyFont="1" applyFill="1"/>
    <xf numFmtId="0" fontId="14" fillId="0" borderId="0" xfId="0" applyFont="1" applyFill="1" applyAlignment="1">
      <alignment wrapText="1"/>
    </xf>
    <xf numFmtId="0" fontId="15" fillId="0" borderId="0" xfId="0" applyFont="1" applyFill="1"/>
    <xf numFmtId="0" fontId="5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0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0" fillId="0" borderId="8" xfId="0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49" fontId="18" fillId="0" borderId="7" xfId="0" applyNumberFormat="1" applyFont="1" applyFill="1" applyBorder="1" applyAlignment="1">
      <alignment horizontal="left" vertical="top" wrapText="1"/>
    </xf>
    <xf numFmtId="49" fontId="18" fillId="0" borderId="9" xfId="0" applyNumberFormat="1" applyFont="1" applyFill="1" applyBorder="1" applyAlignment="1">
      <alignment horizontal="left" vertical="top" wrapText="1"/>
    </xf>
    <xf numFmtId="49" fontId="9" fillId="0" borderId="9" xfId="0" applyNumberFormat="1" applyFont="1" applyFill="1" applyBorder="1" applyAlignment="1">
      <alignment horizontal="left" vertical="top" wrapText="1"/>
    </xf>
    <xf numFmtId="49" fontId="9" fillId="0" borderId="8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BreakPreview" zoomScale="80" zoomScaleNormal="10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21" sqref="K21"/>
    </sheetView>
  </sheetViews>
  <sheetFormatPr defaultRowHeight="12" x14ac:dyDescent="0.2"/>
  <cols>
    <col min="1" max="1" width="3.42578125" style="10" customWidth="1"/>
    <col min="2" max="2" width="52" style="11" customWidth="1"/>
    <col min="3" max="3" width="15.140625" style="11" customWidth="1"/>
    <col min="4" max="5" width="16.42578125" style="11" customWidth="1"/>
    <col min="6" max="6" width="17.42578125" style="11" customWidth="1"/>
    <col min="7" max="7" width="15" style="11" customWidth="1"/>
    <col min="8" max="8" width="13.42578125" style="11" customWidth="1"/>
    <col min="9" max="9" width="11" style="11" customWidth="1"/>
    <col min="10" max="10" width="11.28515625" style="11" customWidth="1"/>
    <col min="11" max="11" width="12.7109375" style="11" customWidth="1"/>
    <col min="12" max="12" width="29.140625" style="11" customWidth="1"/>
    <col min="13" max="13" width="12" style="11" customWidth="1"/>
    <col min="14" max="14" width="5.7109375" style="11" customWidth="1"/>
    <col min="15" max="15" width="8.85546875" style="11" customWidth="1"/>
    <col min="16" max="17" width="7.42578125" style="11" customWidth="1"/>
    <col min="18" max="18" width="28.5703125" style="11" customWidth="1"/>
    <col min="19" max="16384" width="9.140625" style="11"/>
  </cols>
  <sheetData>
    <row r="1" spans="1:18" ht="15.75" customHeight="1" x14ac:dyDescent="0.3">
      <c r="D1" s="53"/>
      <c r="E1" s="53"/>
      <c r="F1" s="67" t="s">
        <v>48</v>
      </c>
      <c r="G1" s="67"/>
      <c r="H1" s="67"/>
      <c r="I1" s="67"/>
      <c r="J1" s="67"/>
      <c r="K1" s="67"/>
      <c r="L1" s="67"/>
      <c r="P1" s="59"/>
      <c r="Q1" s="59"/>
      <c r="R1" s="59"/>
    </row>
    <row r="2" spans="1:18" ht="46.5" customHeight="1" x14ac:dyDescent="0.2">
      <c r="E2" s="66" t="s">
        <v>31</v>
      </c>
      <c r="F2" s="66"/>
      <c r="G2" s="66"/>
      <c r="H2" s="66"/>
      <c r="I2" s="66"/>
      <c r="J2" s="66"/>
      <c r="K2" s="66"/>
      <c r="L2" s="66"/>
      <c r="M2" s="61"/>
      <c r="N2" s="62"/>
      <c r="O2" s="62"/>
      <c r="P2" s="62"/>
      <c r="Q2" s="62"/>
      <c r="R2" s="62"/>
    </row>
    <row r="3" spans="1:18" ht="33" customHeight="1" x14ac:dyDescent="0.2">
      <c r="B3" s="63" t="s">
        <v>49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52"/>
      <c r="N3" s="52"/>
      <c r="O3" s="52"/>
      <c r="P3" s="52"/>
      <c r="Q3" s="52"/>
      <c r="R3" s="52"/>
    </row>
    <row r="4" spans="1:18" ht="5.25" customHeight="1" x14ac:dyDescent="0.2"/>
    <row r="5" spans="1:18" s="14" customFormat="1" ht="42.75" customHeight="1" x14ac:dyDescent="0.2">
      <c r="A5" s="74"/>
      <c r="B5" s="60" t="s">
        <v>0</v>
      </c>
      <c r="C5" s="60" t="s">
        <v>37</v>
      </c>
      <c r="D5" s="72" t="s">
        <v>83</v>
      </c>
      <c r="E5" s="73"/>
      <c r="F5" s="72" t="s">
        <v>84</v>
      </c>
      <c r="G5" s="75"/>
      <c r="H5" s="75"/>
      <c r="I5" s="73"/>
      <c r="J5" s="60" t="s">
        <v>1</v>
      </c>
      <c r="K5" s="60"/>
      <c r="L5" s="69" t="s">
        <v>6</v>
      </c>
    </row>
    <row r="6" spans="1:18" s="14" customFormat="1" ht="42.75" customHeight="1" x14ac:dyDescent="0.2">
      <c r="A6" s="74"/>
      <c r="B6" s="60"/>
      <c r="C6" s="60"/>
      <c r="D6" s="72">
        <v>2020</v>
      </c>
      <c r="E6" s="73"/>
      <c r="F6" s="60" t="s">
        <v>7</v>
      </c>
      <c r="G6" s="60"/>
      <c r="H6" s="60" t="s">
        <v>8</v>
      </c>
      <c r="I6" s="60"/>
      <c r="J6" s="60" t="s">
        <v>4</v>
      </c>
      <c r="K6" s="60" t="s">
        <v>5</v>
      </c>
      <c r="L6" s="71"/>
    </row>
    <row r="7" spans="1:18" s="14" customFormat="1" ht="42.75" customHeight="1" x14ac:dyDescent="0.2">
      <c r="A7" s="74"/>
      <c r="B7" s="60"/>
      <c r="C7" s="60"/>
      <c r="D7" s="13" t="s">
        <v>2</v>
      </c>
      <c r="E7" s="13" t="s">
        <v>3</v>
      </c>
      <c r="F7" s="13" t="s">
        <v>2</v>
      </c>
      <c r="G7" s="13" t="s">
        <v>3</v>
      </c>
      <c r="H7" s="13" t="s">
        <v>2</v>
      </c>
      <c r="I7" s="13" t="s">
        <v>3</v>
      </c>
      <c r="J7" s="60"/>
      <c r="K7" s="60"/>
      <c r="L7" s="70"/>
    </row>
    <row r="8" spans="1:18" ht="15.75" x14ac:dyDescent="0.2">
      <c r="A8" s="41"/>
      <c r="B8" s="17" t="s">
        <v>42</v>
      </c>
      <c r="C8" s="15"/>
      <c r="D8" s="16"/>
      <c r="E8" s="16"/>
      <c r="F8" s="16"/>
      <c r="G8" s="16"/>
      <c r="H8" s="16"/>
      <c r="I8" s="16"/>
      <c r="J8" s="16"/>
      <c r="K8" s="16"/>
      <c r="L8" s="15"/>
    </row>
    <row r="9" spans="1:18" ht="15" customHeight="1" x14ac:dyDescent="0.2">
      <c r="A9" s="41"/>
      <c r="B9" s="64" t="s">
        <v>62</v>
      </c>
      <c r="C9" s="5" t="s">
        <v>34</v>
      </c>
      <c r="D9" s="36">
        <v>66.91</v>
      </c>
      <c r="E9" s="36">
        <v>66.91</v>
      </c>
      <c r="F9" s="36">
        <v>68.66</v>
      </c>
      <c r="G9" s="36">
        <v>0</v>
      </c>
      <c r="H9" s="36">
        <v>68.66</v>
      </c>
      <c r="I9" s="36">
        <v>0</v>
      </c>
      <c r="J9" s="36">
        <v>70.11</v>
      </c>
      <c r="K9" s="36">
        <v>71.56</v>
      </c>
      <c r="L9" s="69"/>
    </row>
    <row r="10" spans="1:18" ht="38.25" customHeight="1" x14ac:dyDescent="0.2">
      <c r="A10" s="41"/>
      <c r="B10" s="65"/>
      <c r="C10" s="5" t="s">
        <v>35</v>
      </c>
      <c r="D10" s="8">
        <v>20.21</v>
      </c>
      <c r="E10" s="8">
        <v>20.2</v>
      </c>
      <c r="F10" s="8">
        <v>20.74</v>
      </c>
      <c r="G10" s="8">
        <v>0</v>
      </c>
      <c r="H10" s="8">
        <v>20.7</v>
      </c>
      <c r="I10" s="8">
        <v>0</v>
      </c>
      <c r="J10" s="8">
        <v>21.184999999999999</v>
      </c>
      <c r="K10" s="8">
        <v>21.6</v>
      </c>
      <c r="L10" s="70"/>
    </row>
    <row r="11" spans="1:18" ht="15" customHeight="1" x14ac:dyDescent="0.2">
      <c r="A11" s="41"/>
      <c r="B11" s="64" t="s">
        <v>61</v>
      </c>
      <c r="C11" s="5" t="s">
        <v>34</v>
      </c>
      <c r="D11" s="8">
        <v>330.9</v>
      </c>
      <c r="E11" s="8">
        <v>330.9</v>
      </c>
      <c r="F11" s="8">
        <v>195.1</v>
      </c>
      <c r="G11" s="8">
        <v>0</v>
      </c>
      <c r="H11" s="8">
        <v>330.9</v>
      </c>
      <c r="I11" s="8">
        <v>0</v>
      </c>
      <c r="J11" s="8">
        <v>330.94</v>
      </c>
      <c r="K11" s="8">
        <v>330.94</v>
      </c>
      <c r="L11" s="69"/>
    </row>
    <row r="12" spans="1:18" ht="87" customHeight="1" x14ac:dyDescent="0.2">
      <c r="A12" s="41"/>
      <c r="B12" s="65"/>
      <c r="C12" s="5" t="s">
        <v>35</v>
      </c>
      <c r="D12" s="8">
        <v>100</v>
      </c>
      <c r="E12" s="8">
        <v>100</v>
      </c>
      <c r="F12" s="8">
        <v>59</v>
      </c>
      <c r="G12" s="8">
        <v>0</v>
      </c>
      <c r="H12" s="8">
        <v>100</v>
      </c>
      <c r="I12" s="8">
        <v>0</v>
      </c>
      <c r="J12" s="8">
        <v>100</v>
      </c>
      <c r="K12" s="8">
        <v>100</v>
      </c>
      <c r="L12" s="71"/>
    </row>
    <row r="13" spans="1:18" ht="64.5" customHeight="1" x14ac:dyDescent="0.2">
      <c r="A13" s="41"/>
      <c r="B13" s="40" t="s">
        <v>63</v>
      </c>
      <c r="C13" s="5" t="s">
        <v>35</v>
      </c>
      <c r="D13" s="8">
        <v>20.2</v>
      </c>
      <c r="E13" s="8">
        <v>20.2</v>
      </c>
      <c r="F13" s="8">
        <v>20.7</v>
      </c>
      <c r="G13" s="8">
        <v>0</v>
      </c>
      <c r="H13" s="8">
        <v>20.7</v>
      </c>
      <c r="I13" s="8">
        <v>0</v>
      </c>
      <c r="J13" s="8">
        <v>21.2</v>
      </c>
      <c r="K13" s="8">
        <v>21.6</v>
      </c>
      <c r="L13" s="70"/>
    </row>
    <row r="14" spans="1:18" ht="30.75" customHeight="1" x14ac:dyDescent="0.2">
      <c r="A14" s="41"/>
      <c r="B14" s="17" t="s">
        <v>43</v>
      </c>
      <c r="C14" s="5"/>
      <c r="D14" s="9"/>
      <c r="E14" s="9"/>
      <c r="F14" s="9"/>
      <c r="G14" s="9"/>
      <c r="H14" s="9"/>
      <c r="I14" s="9"/>
      <c r="J14" s="9"/>
      <c r="K14" s="9"/>
      <c r="L14" s="15"/>
    </row>
    <row r="15" spans="1:18" ht="48.75" customHeight="1" x14ac:dyDescent="0.2">
      <c r="A15" s="41"/>
      <c r="B15" s="15" t="s">
        <v>64</v>
      </c>
      <c r="C15" s="5" t="s">
        <v>65</v>
      </c>
      <c r="D15" s="9">
        <v>270</v>
      </c>
      <c r="E15" s="9">
        <v>214.23699999999999</v>
      </c>
      <c r="F15" s="7">
        <v>121.8</v>
      </c>
      <c r="G15" s="7">
        <v>0</v>
      </c>
      <c r="H15" s="9">
        <v>270</v>
      </c>
      <c r="I15" s="9">
        <v>0</v>
      </c>
      <c r="J15" s="9">
        <v>270</v>
      </c>
      <c r="K15" s="9">
        <v>270</v>
      </c>
      <c r="L15" s="15" t="s">
        <v>85</v>
      </c>
    </row>
    <row r="16" spans="1:18" ht="15.75" x14ac:dyDescent="0.2">
      <c r="A16" s="41"/>
      <c r="B16" s="17" t="s">
        <v>75</v>
      </c>
      <c r="C16" s="5"/>
      <c r="D16" s="9"/>
      <c r="E16" s="9"/>
      <c r="F16" s="9"/>
      <c r="G16" s="9"/>
      <c r="H16" s="9"/>
      <c r="I16" s="9"/>
      <c r="J16" s="9"/>
      <c r="K16" s="9"/>
      <c r="L16" s="15"/>
    </row>
    <row r="17" spans="1:12" ht="12" customHeight="1" x14ac:dyDescent="0.2">
      <c r="A17" s="41"/>
      <c r="B17" s="15" t="s">
        <v>76</v>
      </c>
      <c r="C17" s="5"/>
      <c r="D17" s="9"/>
      <c r="E17" s="9"/>
      <c r="F17" s="9"/>
      <c r="G17" s="9"/>
      <c r="H17" s="9"/>
      <c r="I17" s="9"/>
      <c r="J17" s="9"/>
      <c r="K17" s="9"/>
      <c r="L17" s="15"/>
    </row>
    <row r="18" spans="1:12" ht="78.75" customHeight="1" x14ac:dyDescent="0.2">
      <c r="A18" s="41"/>
      <c r="B18" s="15" t="s">
        <v>77</v>
      </c>
      <c r="C18" s="5" t="s">
        <v>35</v>
      </c>
      <c r="D18" s="7">
        <v>63</v>
      </c>
      <c r="E18" s="7">
        <v>63</v>
      </c>
      <c r="F18" s="7">
        <v>65</v>
      </c>
      <c r="G18" s="7">
        <v>0</v>
      </c>
      <c r="H18" s="7">
        <v>65</v>
      </c>
      <c r="I18" s="7">
        <v>0</v>
      </c>
      <c r="J18" s="7">
        <v>67</v>
      </c>
      <c r="K18" s="7">
        <v>70</v>
      </c>
      <c r="L18" s="43"/>
    </row>
    <row r="22" spans="1:12" ht="15.75" x14ac:dyDescent="0.25">
      <c r="A22" s="12"/>
    </row>
    <row r="23" spans="1:12" ht="15" x14ac:dyDescent="0.25">
      <c r="B23" s="37" t="s">
        <v>73</v>
      </c>
      <c r="C23" s="37"/>
      <c r="D23" s="37"/>
      <c r="E23" s="37"/>
      <c r="F23" s="37"/>
      <c r="G23" s="68" t="s">
        <v>74</v>
      </c>
      <c r="H23" s="68"/>
      <c r="I23" s="68"/>
    </row>
  </sheetData>
  <mergeCells count="22">
    <mergeCell ref="A5:A7"/>
    <mergeCell ref="H6:I6"/>
    <mergeCell ref="J6:J7"/>
    <mergeCell ref="K6:K7"/>
    <mergeCell ref="C5:C7"/>
    <mergeCell ref="F5:I5"/>
    <mergeCell ref="B11:B12"/>
    <mergeCell ref="G23:I23"/>
    <mergeCell ref="F6:G6"/>
    <mergeCell ref="L9:L10"/>
    <mergeCell ref="L11:L13"/>
    <mergeCell ref="L5:L7"/>
    <mergeCell ref="D5:E5"/>
    <mergeCell ref="D6:E6"/>
    <mergeCell ref="P1:R1"/>
    <mergeCell ref="J5:K5"/>
    <mergeCell ref="B5:B7"/>
    <mergeCell ref="M2:R2"/>
    <mergeCell ref="B3:L3"/>
    <mergeCell ref="B9:B10"/>
    <mergeCell ref="E2:L2"/>
    <mergeCell ref="F1:L1"/>
  </mergeCells>
  <phoneticPr fontId="1" type="noConversion"/>
  <pageMargins left="0.39370078740157483" right="0.39370078740157483" top="0.39370078740157483" bottom="0.19685039370078741" header="0.35433070866141736" footer="0.1574803149606299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zoomScale="90" zoomScaleNormal="90" zoomScaleSheetLayoutView="100" workbookViewId="0">
      <pane xSplit="3" ySplit="9" topLeftCell="D20" activePane="bottomRight" state="frozen"/>
      <selection pane="topRight" activeCell="D1" sqref="D1"/>
      <selection pane="bottomLeft" activeCell="A10" sqref="A10"/>
      <selection pane="bottomRight" activeCell="B32" sqref="B32:K32"/>
    </sheetView>
  </sheetViews>
  <sheetFormatPr defaultRowHeight="12.75" x14ac:dyDescent="0.2"/>
  <cols>
    <col min="1" max="1" width="14.85546875" style="23" customWidth="1"/>
    <col min="2" max="2" width="13.140625" style="23" customWidth="1"/>
    <col min="3" max="3" width="32.7109375" style="23" customWidth="1"/>
    <col min="4" max="4" width="4.140625" style="23" customWidth="1"/>
    <col min="5" max="5" width="5" style="23" customWidth="1"/>
    <col min="6" max="6" width="10.42578125" style="23" customWidth="1"/>
    <col min="7" max="7" width="5.7109375" style="23" customWidth="1"/>
    <col min="8" max="8" width="10.85546875" style="23" customWidth="1"/>
    <col min="9" max="9" width="15" style="23" customWidth="1"/>
    <col min="10" max="10" width="10.85546875" style="23" customWidth="1"/>
    <col min="11" max="11" width="12.140625" style="23" customWidth="1"/>
    <col min="12" max="12" width="10.5703125" style="23" customWidth="1"/>
    <col min="13" max="13" width="10.42578125" style="23" customWidth="1"/>
    <col min="14" max="14" width="9.28515625" style="23" customWidth="1"/>
    <col min="15" max="15" width="11" style="23" customWidth="1"/>
    <col min="16" max="16" width="32.7109375" style="23" customWidth="1"/>
    <col min="17" max="17" width="6.140625" style="23" customWidth="1"/>
    <col min="18" max="18" width="9.5703125" style="23" customWidth="1"/>
    <col min="19" max="19" width="9.85546875" style="23" customWidth="1"/>
    <col min="20" max="20" width="19.140625" style="23" customWidth="1"/>
    <col min="21" max="16384" width="9.140625" style="23"/>
  </cols>
  <sheetData>
    <row r="1" spans="1:20" ht="15.75" x14ac:dyDescent="0.25">
      <c r="L1" s="94" t="s">
        <v>18</v>
      </c>
      <c r="M1" s="94"/>
      <c r="N1" s="94"/>
      <c r="O1" s="94"/>
      <c r="P1" s="94"/>
      <c r="Q1" s="94"/>
      <c r="R1" s="59"/>
      <c r="S1" s="59"/>
      <c r="T1" s="59"/>
    </row>
    <row r="2" spans="1:20" ht="44.25" customHeight="1" x14ac:dyDescent="0.2">
      <c r="L2" s="95" t="s">
        <v>31</v>
      </c>
      <c r="M2" s="95"/>
      <c r="N2" s="95"/>
      <c r="O2" s="95"/>
      <c r="P2" s="95"/>
      <c r="Q2" s="95"/>
      <c r="R2" s="54"/>
      <c r="S2" s="54"/>
      <c r="T2" s="54"/>
    </row>
    <row r="3" spans="1:20" ht="3" customHeight="1" x14ac:dyDescent="0.2"/>
    <row r="4" spans="1:20" ht="42.75" customHeight="1" x14ac:dyDescent="0.25">
      <c r="A4" s="68" t="s">
        <v>50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1:20" ht="3.75" customHeight="1" x14ac:dyDescent="0.2"/>
    <row r="6" spans="1:20" s="24" customFormat="1" ht="25.5" customHeight="1" x14ac:dyDescent="0.2">
      <c r="A6" s="76" t="s">
        <v>29</v>
      </c>
      <c r="B6" s="76" t="s">
        <v>27</v>
      </c>
      <c r="C6" s="76" t="s">
        <v>28</v>
      </c>
      <c r="D6" s="76" t="s">
        <v>14</v>
      </c>
      <c r="E6" s="76"/>
      <c r="F6" s="76"/>
      <c r="G6" s="76"/>
      <c r="H6" s="91" t="s">
        <v>87</v>
      </c>
      <c r="I6" s="92"/>
      <c r="J6" s="92"/>
      <c r="K6" s="92"/>
      <c r="L6" s="92"/>
      <c r="M6" s="92"/>
      <c r="N6" s="92"/>
      <c r="O6" s="93"/>
      <c r="P6" s="100" t="s">
        <v>23</v>
      </c>
    </row>
    <row r="7" spans="1:20" s="24" customFormat="1" ht="15.75" customHeight="1" x14ac:dyDescent="0.2">
      <c r="A7" s="76"/>
      <c r="B7" s="76"/>
      <c r="C7" s="76"/>
      <c r="D7" s="76" t="s">
        <v>15</v>
      </c>
      <c r="E7" s="76" t="s">
        <v>41</v>
      </c>
      <c r="F7" s="76" t="s">
        <v>16</v>
      </c>
      <c r="G7" s="76" t="s">
        <v>17</v>
      </c>
      <c r="H7" s="96" t="s">
        <v>88</v>
      </c>
      <c r="I7" s="97"/>
      <c r="J7" s="91">
        <v>2021</v>
      </c>
      <c r="K7" s="92"/>
      <c r="L7" s="92"/>
      <c r="M7" s="93"/>
      <c r="N7" s="76" t="s">
        <v>1</v>
      </c>
      <c r="O7" s="76"/>
      <c r="P7" s="101"/>
    </row>
    <row r="8" spans="1:20" s="24" customFormat="1" ht="30" customHeight="1" x14ac:dyDescent="0.2">
      <c r="A8" s="76"/>
      <c r="B8" s="76"/>
      <c r="C8" s="76"/>
      <c r="D8" s="76"/>
      <c r="E8" s="76"/>
      <c r="F8" s="76"/>
      <c r="G8" s="76"/>
      <c r="H8" s="98"/>
      <c r="I8" s="99"/>
      <c r="J8" s="76" t="s">
        <v>7</v>
      </c>
      <c r="K8" s="76"/>
      <c r="L8" s="76" t="s">
        <v>8</v>
      </c>
      <c r="M8" s="76"/>
      <c r="N8" s="76"/>
      <c r="O8" s="76"/>
      <c r="P8" s="101"/>
    </row>
    <row r="9" spans="1:20" s="24" customFormat="1" ht="15.75" customHeight="1" x14ac:dyDescent="0.2">
      <c r="A9" s="76"/>
      <c r="B9" s="76"/>
      <c r="C9" s="76"/>
      <c r="D9" s="76"/>
      <c r="E9" s="76"/>
      <c r="F9" s="76"/>
      <c r="G9" s="76"/>
      <c r="H9" s="21" t="s">
        <v>2</v>
      </c>
      <c r="I9" s="21" t="s">
        <v>3</v>
      </c>
      <c r="J9" s="21" t="s">
        <v>2</v>
      </c>
      <c r="K9" s="21" t="s">
        <v>3</v>
      </c>
      <c r="L9" s="21" t="s">
        <v>2</v>
      </c>
      <c r="M9" s="21" t="s">
        <v>3</v>
      </c>
      <c r="N9" s="21" t="s">
        <v>4</v>
      </c>
      <c r="O9" s="21" t="s">
        <v>5</v>
      </c>
      <c r="P9" s="102"/>
    </row>
    <row r="10" spans="1:20" s="24" customFormat="1" ht="27" customHeight="1" x14ac:dyDescent="0.2">
      <c r="A10" s="80" t="s">
        <v>20</v>
      </c>
      <c r="B10" s="82" t="s">
        <v>44</v>
      </c>
      <c r="C10" s="18" t="s">
        <v>46</v>
      </c>
      <c r="D10" s="19"/>
      <c r="E10" s="20"/>
      <c r="F10" s="20"/>
      <c r="G10" s="20"/>
      <c r="H10" s="2">
        <f>H11+H12+H13</f>
        <v>54480.3</v>
      </c>
      <c r="I10" s="2">
        <f>I11+I12+I13</f>
        <v>54480.3</v>
      </c>
      <c r="J10" s="2">
        <f>J11+J12+J13</f>
        <v>19635.327000000001</v>
      </c>
      <c r="K10" s="2">
        <f>K11+K12+K13</f>
        <v>0</v>
      </c>
      <c r="L10" s="2">
        <f>L11+L12+L13+L14+L15+L16</f>
        <v>21148.799999999999</v>
      </c>
      <c r="M10" s="2">
        <f>M11+M12+M13+M14+M15+M16</f>
        <v>0</v>
      </c>
      <c r="N10" s="2">
        <f>N11+N12+N13</f>
        <v>21344.1</v>
      </c>
      <c r="O10" s="2">
        <f>O11+O12+O13</f>
        <v>21547.3</v>
      </c>
      <c r="P10" s="38"/>
      <c r="R10" s="56">
        <f>I12+I13</f>
        <v>49784.4</v>
      </c>
    </row>
    <row r="11" spans="1:20" s="24" customFormat="1" ht="27.75" customHeight="1" x14ac:dyDescent="0.2">
      <c r="A11" s="81"/>
      <c r="B11" s="83"/>
      <c r="C11" s="18" t="s">
        <v>52</v>
      </c>
      <c r="D11" s="4" t="s">
        <v>38</v>
      </c>
      <c r="E11" s="4" t="s">
        <v>40</v>
      </c>
      <c r="F11" s="4" t="s">
        <v>59</v>
      </c>
      <c r="G11" s="4" t="s">
        <v>58</v>
      </c>
      <c r="H11" s="2">
        <v>4695.8999999999996</v>
      </c>
      <c r="I11" s="2">
        <v>4695.8999999999996</v>
      </c>
      <c r="J11" s="2">
        <v>3370.2269999999999</v>
      </c>
      <c r="K11" s="2">
        <v>0</v>
      </c>
      <c r="L11" s="2">
        <v>4883.7</v>
      </c>
      <c r="M11" s="2">
        <v>0</v>
      </c>
      <c r="N11" s="2">
        <v>5079</v>
      </c>
      <c r="O11" s="2">
        <v>5282.2</v>
      </c>
      <c r="P11" s="39"/>
    </row>
    <row r="12" spans="1:20" s="24" customFormat="1" ht="25.5" customHeight="1" x14ac:dyDescent="0.2">
      <c r="A12" s="81"/>
      <c r="B12" s="83"/>
      <c r="C12" s="18" t="s">
        <v>53</v>
      </c>
      <c r="D12" s="4" t="s">
        <v>38</v>
      </c>
      <c r="E12" s="4" t="s">
        <v>40</v>
      </c>
      <c r="F12" s="4" t="s">
        <v>60</v>
      </c>
      <c r="G12" s="4" t="s">
        <v>58</v>
      </c>
      <c r="H12" s="2">
        <v>15312.5</v>
      </c>
      <c r="I12" s="2">
        <v>15312.5</v>
      </c>
      <c r="J12" s="2">
        <v>16265.1</v>
      </c>
      <c r="K12" s="2">
        <v>0</v>
      </c>
      <c r="L12" s="2">
        <v>16265.1</v>
      </c>
      <c r="M12" s="2">
        <v>0</v>
      </c>
      <c r="N12" s="2">
        <v>16265.1</v>
      </c>
      <c r="O12" s="2">
        <v>16265.1</v>
      </c>
      <c r="P12" s="38"/>
    </row>
    <row r="13" spans="1:20" s="24" customFormat="1" ht="36.75" customHeight="1" x14ac:dyDescent="0.2">
      <c r="A13" s="81"/>
      <c r="B13" s="83"/>
      <c r="C13" s="18" t="s">
        <v>66</v>
      </c>
      <c r="D13" s="4" t="s">
        <v>38</v>
      </c>
      <c r="E13" s="4" t="s">
        <v>40</v>
      </c>
      <c r="F13" s="4" t="s">
        <v>67</v>
      </c>
      <c r="G13" s="4" t="s">
        <v>58</v>
      </c>
      <c r="H13" s="2">
        <v>34471.9</v>
      </c>
      <c r="I13" s="2">
        <v>34471.9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38"/>
    </row>
    <row r="14" spans="1:20" s="24" customFormat="1" ht="27" customHeight="1" x14ac:dyDescent="0.2">
      <c r="A14" s="81"/>
      <c r="B14" s="83"/>
      <c r="C14" s="18"/>
      <c r="D14" s="4"/>
      <c r="E14" s="4"/>
      <c r="F14" s="4"/>
      <c r="G14" s="4"/>
      <c r="H14" s="2"/>
      <c r="I14" s="2"/>
      <c r="J14" s="2"/>
      <c r="K14" s="2"/>
      <c r="L14" s="2"/>
      <c r="M14" s="2"/>
      <c r="N14" s="2"/>
      <c r="O14" s="2"/>
      <c r="P14" s="38"/>
    </row>
    <row r="15" spans="1:20" s="24" customFormat="1" ht="27" customHeight="1" x14ac:dyDescent="0.2">
      <c r="A15" s="81"/>
      <c r="B15" s="83"/>
      <c r="C15" s="18"/>
      <c r="D15" s="4"/>
      <c r="E15" s="4"/>
      <c r="F15" s="4"/>
      <c r="G15" s="4"/>
      <c r="H15" s="2"/>
      <c r="I15" s="2"/>
      <c r="J15" s="2"/>
      <c r="K15" s="2"/>
      <c r="L15" s="2"/>
      <c r="M15" s="2"/>
      <c r="N15" s="2"/>
      <c r="O15" s="2"/>
      <c r="P15" s="38"/>
    </row>
    <row r="16" spans="1:20" s="24" customFormat="1" ht="28.5" customHeight="1" x14ac:dyDescent="0.2">
      <c r="A16" s="85"/>
      <c r="B16" s="90"/>
      <c r="C16" s="18"/>
      <c r="D16" s="4"/>
      <c r="E16" s="4"/>
      <c r="F16" s="4"/>
      <c r="G16" s="4"/>
      <c r="H16" s="2"/>
      <c r="I16" s="2"/>
      <c r="J16" s="2"/>
      <c r="K16" s="2"/>
      <c r="L16" s="2"/>
      <c r="M16" s="2"/>
      <c r="N16" s="2"/>
      <c r="O16" s="2"/>
      <c r="P16" s="38"/>
    </row>
    <row r="17" spans="1:18" s="24" customFormat="1" ht="26.25" customHeight="1" x14ac:dyDescent="0.2">
      <c r="A17" s="80" t="s">
        <v>36</v>
      </c>
      <c r="B17" s="82" t="s">
        <v>57</v>
      </c>
      <c r="C17" s="18" t="s">
        <v>47</v>
      </c>
      <c r="D17" s="19"/>
      <c r="E17" s="20"/>
      <c r="F17" s="20"/>
      <c r="G17" s="20"/>
      <c r="H17" s="2">
        <f t="shared" ref="H17:O17" si="0">H18+H19</f>
        <v>24702.433000000001</v>
      </c>
      <c r="I17" s="2">
        <f t="shared" si="0"/>
        <v>24575.545000000002</v>
      </c>
      <c r="J17" s="2">
        <f t="shared" si="0"/>
        <v>14679.65</v>
      </c>
      <c r="K17" s="2">
        <f t="shared" si="0"/>
        <v>0</v>
      </c>
      <c r="L17" s="2">
        <f>L18+L19</f>
        <v>29370.5</v>
      </c>
      <c r="M17" s="2">
        <f t="shared" si="0"/>
        <v>0</v>
      </c>
      <c r="N17" s="2">
        <f t="shared" si="0"/>
        <v>29370.5</v>
      </c>
      <c r="O17" s="2">
        <f t="shared" si="0"/>
        <v>29370.5</v>
      </c>
      <c r="P17" s="69"/>
      <c r="R17" s="56">
        <f>H17-I17</f>
        <v>126.88799999999901</v>
      </c>
    </row>
    <row r="18" spans="1:18" s="24" customFormat="1" ht="41.25" customHeight="1" x14ac:dyDescent="0.2">
      <c r="A18" s="81"/>
      <c r="B18" s="83"/>
      <c r="C18" s="18" t="s">
        <v>71</v>
      </c>
      <c r="D18" s="19" t="s">
        <v>38</v>
      </c>
      <c r="E18" s="19" t="s">
        <v>39</v>
      </c>
      <c r="F18" s="4" t="s">
        <v>56</v>
      </c>
      <c r="G18" s="19" t="s">
        <v>69</v>
      </c>
      <c r="H18" s="2">
        <v>24692.233</v>
      </c>
      <c r="I18" s="2">
        <v>24565.345000000001</v>
      </c>
      <c r="J18" s="2">
        <v>14679.65</v>
      </c>
      <c r="K18" s="2">
        <v>0</v>
      </c>
      <c r="L18" s="2">
        <v>29359.3</v>
      </c>
      <c r="M18" s="2">
        <v>0</v>
      </c>
      <c r="N18" s="2">
        <v>29359.3</v>
      </c>
      <c r="O18" s="2">
        <v>29359.3</v>
      </c>
      <c r="P18" s="71"/>
    </row>
    <row r="19" spans="1:18" s="24" customFormat="1" ht="60" customHeight="1" x14ac:dyDescent="0.2">
      <c r="A19" s="81"/>
      <c r="B19" s="84"/>
      <c r="C19" s="18" t="s">
        <v>72</v>
      </c>
      <c r="D19" s="19" t="s">
        <v>38</v>
      </c>
      <c r="E19" s="19" t="s">
        <v>39</v>
      </c>
      <c r="F19" s="4" t="s">
        <v>68</v>
      </c>
      <c r="G19" s="19" t="s">
        <v>70</v>
      </c>
      <c r="H19" s="2">
        <v>10.199999999999999</v>
      </c>
      <c r="I19" s="2">
        <v>10.199999999999999</v>
      </c>
      <c r="J19" s="2">
        <v>0</v>
      </c>
      <c r="K19" s="2">
        <v>0</v>
      </c>
      <c r="L19" s="2">
        <v>11.2</v>
      </c>
      <c r="M19" s="2">
        <v>0</v>
      </c>
      <c r="N19" s="2">
        <v>11.2</v>
      </c>
      <c r="O19" s="2">
        <v>11.2</v>
      </c>
      <c r="P19" s="70"/>
    </row>
    <row r="20" spans="1:18" ht="25.5" customHeight="1" x14ac:dyDescent="0.2">
      <c r="A20" s="86" t="s">
        <v>81</v>
      </c>
      <c r="B20" s="86" t="s">
        <v>82</v>
      </c>
      <c r="C20" s="18" t="s">
        <v>78</v>
      </c>
      <c r="D20" s="4"/>
      <c r="E20" s="4"/>
      <c r="F20" s="4"/>
      <c r="G20" s="19"/>
      <c r="H20" s="2">
        <f>H22+H23+H24</f>
        <v>5056.45</v>
      </c>
      <c r="I20" s="2">
        <f>I22+I23+I24</f>
        <v>4710.1639999999998</v>
      </c>
      <c r="J20" s="2">
        <f t="shared" ref="J20:O20" si="1">J22+J23+J24</f>
        <v>287.3</v>
      </c>
      <c r="K20" s="2">
        <f t="shared" si="1"/>
        <v>0</v>
      </c>
      <c r="L20" s="2">
        <f t="shared" si="1"/>
        <v>287.3</v>
      </c>
      <c r="M20" s="2">
        <f t="shared" si="1"/>
        <v>0</v>
      </c>
      <c r="N20" s="2">
        <f t="shared" si="1"/>
        <v>287.3</v>
      </c>
      <c r="O20" s="2">
        <f t="shared" si="1"/>
        <v>287.3</v>
      </c>
      <c r="P20" s="77" t="s">
        <v>91</v>
      </c>
      <c r="R20" s="42">
        <f>I20-1.25</f>
        <v>4708.9139999999998</v>
      </c>
    </row>
    <row r="21" spans="1:18" x14ac:dyDescent="0.2">
      <c r="A21" s="87"/>
      <c r="B21" s="87"/>
      <c r="C21" s="18" t="s">
        <v>79</v>
      </c>
      <c r="D21" s="19"/>
      <c r="E21" s="20"/>
      <c r="F21" s="20"/>
      <c r="G21" s="20"/>
      <c r="H21" s="2"/>
      <c r="I21" s="2"/>
      <c r="J21" s="2"/>
      <c r="K21" s="2"/>
      <c r="L21" s="2"/>
      <c r="M21" s="2"/>
      <c r="N21" s="2"/>
      <c r="O21" s="2"/>
      <c r="P21" s="78"/>
    </row>
    <row r="22" spans="1:18" ht="26.25" customHeight="1" x14ac:dyDescent="0.2">
      <c r="A22" s="87"/>
      <c r="B22" s="87"/>
      <c r="C22" s="45" t="s">
        <v>80</v>
      </c>
      <c r="D22" s="46" t="s">
        <v>38</v>
      </c>
      <c r="E22" s="46" t="s">
        <v>40</v>
      </c>
      <c r="F22" s="47" t="s">
        <v>86</v>
      </c>
      <c r="G22" s="46" t="s">
        <v>58</v>
      </c>
      <c r="H22" s="2">
        <v>2609.75</v>
      </c>
      <c r="I22" s="2">
        <v>2263.4639999999999</v>
      </c>
      <c r="J22" s="2">
        <v>287.3</v>
      </c>
      <c r="K22" s="2">
        <v>0</v>
      </c>
      <c r="L22" s="2">
        <v>287.3</v>
      </c>
      <c r="M22" s="2">
        <v>0</v>
      </c>
      <c r="N22" s="2">
        <v>287.3</v>
      </c>
      <c r="O22" s="2">
        <v>287.3</v>
      </c>
      <c r="P22" s="79"/>
    </row>
    <row r="23" spans="1:18" ht="45" customHeight="1" x14ac:dyDescent="0.2">
      <c r="A23" s="88"/>
      <c r="B23" s="88"/>
      <c r="C23" s="45"/>
      <c r="D23" s="46" t="s">
        <v>38</v>
      </c>
      <c r="E23" s="46" t="s">
        <v>40</v>
      </c>
      <c r="F23" s="47" t="s">
        <v>86</v>
      </c>
      <c r="G23" s="46" t="s">
        <v>70</v>
      </c>
      <c r="H23" s="2">
        <v>125</v>
      </c>
      <c r="I23" s="2">
        <v>125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38"/>
    </row>
    <row r="24" spans="1:18" ht="45" customHeight="1" x14ac:dyDescent="0.2">
      <c r="A24" s="55"/>
      <c r="B24" s="55"/>
      <c r="C24" s="45"/>
      <c r="D24" s="46" t="s">
        <v>38</v>
      </c>
      <c r="E24" s="46" t="s">
        <v>40</v>
      </c>
      <c r="F24" s="47" t="s">
        <v>89</v>
      </c>
      <c r="G24" s="46" t="s">
        <v>90</v>
      </c>
      <c r="H24" s="2">
        <v>2321.6999999999998</v>
      </c>
      <c r="I24" s="2">
        <v>2321.6999999999998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38"/>
    </row>
    <row r="25" spans="1:18" ht="45" customHeight="1" x14ac:dyDescent="0.2">
      <c r="A25" s="44"/>
      <c r="B25" s="44"/>
    </row>
    <row r="26" spans="1:18" ht="12.75" hidden="1" customHeight="1" x14ac:dyDescent="0.2">
      <c r="A26" s="44"/>
      <c r="B26" s="48"/>
    </row>
    <row r="27" spans="1:18" ht="15.75" hidden="1" customHeight="1" x14ac:dyDescent="0.25">
      <c r="A27" s="44"/>
      <c r="B27" s="48"/>
      <c r="C27" s="25"/>
      <c r="D27" s="25"/>
      <c r="E27" s="26"/>
      <c r="F27" s="26"/>
      <c r="G27" s="27"/>
      <c r="H27" s="27"/>
      <c r="I27" s="27"/>
      <c r="J27" s="27"/>
      <c r="K27" s="27"/>
      <c r="L27" s="27"/>
      <c r="M27" s="27"/>
      <c r="N27" s="28"/>
      <c r="O27" s="29"/>
    </row>
    <row r="28" spans="1:18" ht="12.75" hidden="1" customHeight="1" x14ac:dyDescent="0.2">
      <c r="A28" s="44"/>
      <c r="B28" s="48"/>
    </row>
    <row r="29" spans="1:18" ht="12.75" hidden="1" customHeight="1" x14ac:dyDescent="0.2">
      <c r="A29" s="44"/>
      <c r="B29" s="49"/>
    </row>
    <row r="30" spans="1:18" ht="15.75" x14ac:dyDescent="0.25">
      <c r="A30" s="25"/>
      <c r="B30" s="25"/>
      <c r="C30" s="25"/>
      <c r="D30" s="25"/>
      <c r="E30" s="26"/>
      <c r="F30" s="26"/>
      <c r="G30" s="27"/>
      <c r="H30" s="27"/>
      <c r="I30" s="27"/>
      <c r="J30" s="27"/>
      <c r="K30" s="27"/>
      <c r="L30" s="27"/>
      <c r="M30" s="27"/>
      <c r="N30" s="28"/>
      <c r="O30" s="29"/>
    </row>
    <row r="31" spans="1:18" x14ac:dyDescent="0.2">
      <c r="K31" s="42"/>
    </row>
    <row r="32" spans="1:18" ht="45.6" customHeight="1" x14ac:dyDescent="0.3">
      <c r="B32" s="89" t="s">
        <v>73</v>
      </c>
      <c r="C32" s="89"/>
      <c r="D32" s="57"/>
      <c r="E32" s="57"/>
      <c r="F32" s="57"/>
      <c r="G32" s="89" t="s">
        <v>74</v>
      </c>
      <c r="H32" s="89"/>
      <c r="I32" s="89"/>
      <c r="J32" s="89"/>
      <c r="K32" s="58"/>
    </row>
  </sheetData>
  <mergeCells count="29">
    <mergeCell ref="J7:M7"/>
    <mergeCell ref="L1:Q1"/>
    <mergeCell ref="L2:Q2"/>
    <mergeCell ref="H7:I8"/>
    <mergeCell ref="H6:O6"/>
    <mergeCell ref="B20:B23"/>
    <mergeCell ref="N7:O8"/>
    <mergeCell ref="P17:P19"/>
    <mergeCell ref="P6:P9"/>
    <mergeCell ref="A20:A23"/>
    <mergeCell ref="G32:J32"/>
    <mergeCell ref="B32:C32"/>
    <mergeCell ref="B10:B16"/>
    <mergeCell ref="D7:D9"/>
    <mergeCell ref="F7:F9"/>
    <mergeCell ref="G7:G9"/>
    <mergeCell ref="C6:C9"/>
    <mergeCell ref="D6:G6"/>
    <mergeCell ref="E7:E9"/>
    <mergeCell ref="R1:T1"/>
    <mergeCell ref="A4:T4"/>
    <mergeCell ref="A6:A9"/>
    <mergeCell ref="B6:B9"/>
    <mergeCell ref="J8:K8"/>
    <mergeCell ref="P20:P22"/>
    <mergeCell ref="A17:A19"/>
    <mergeCell ref="B17:B19"/>
    <mergeCell ref="L8:M8"/>
    <mergeCell ref="A10:A16"/>
  </mergeCells>
  <pageMargins left="0.35433070866141736" right="0.35433070866141736" top="0.47244094488188981" bottom="0.23622047244094491" header="0.15748031496062992" footer="0.31496062992125984"/>
  <pageSetup paperSize="9" scale="65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Normal="100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36" sqref="D36"/>
    </sheetView>
  </sheetViews>
  <sheetFormatPr defaultRowHeight="12.75" x14ac:dyDescent="0.2"/>
  <cols>
    <col min="1" max="1" width="13.28515625" style="23" customWidth="1"/>
    <col min="2" max="2" width="23.42578125" style="23" customWidth="1"/>
    <col min="3" max="3" width="29" style="23" customWidth="1"/>
    <col min="4" max="4" width="7.28515625" style="23" customWidth="1"/>
    <col min="5" max="5" width="7.85546875" style="23" customWidth="1"/>
    <col min="6" max="6" width="10.5703125" style="23" customWidth="1"/>
    <col min="7" max="7" width="8.7109375" style="23" customWidth="1"/>
    <col min="8" max="8" width="9.7109375" style="23" customWidth="1"/>
    <col min="9" max="9" width="8.85546875" style="23" customWidth="1"/>
    <col min="10" max="10" width="9.85546875" style="23" customWidth="1"/>
    <col min="11" max="11" width="8.42578125" style="23" customWidth="1"/>
    <col min="12" max="12" width="13.5703125" style="23" customWidth="1"/>
    <col min="13" max="14" width="7.5703125" style="23" customWidth="1"/>
    <col min="15" max="15" width="8" style="23" customWidth="1"/>
    <col min="16" max="16" width="28.7109375" style="23" customWidth="1"/>
    <col min="17" max="16384" width="9.140625" style="23"/>
  </cols>
  <sheetData>
    <row r="1" spans="1:16" ht="11.25" customHeight="1" x14ac:dyDescent="0.2">
      <c r="G1" s="94" t="s">
        <v>19</v>
      </c>
      <c r="H1" s="94"/>
      <c r="I1" s="94"/>
      <c r="J1" s="94"/>
      <c r="K1" s="94"/>
      <c r="L1" s="94"/>
      <c r="N1" s="61"/>
      <c r="O1" s="61"/>
      <c r="P1" s="61"/>
    </row>
    <row r="2" spans="1:16" ht="43.5" customHeight="1" x14ac:dyDescent="0.2">
      <c r="D2" s="103" t="s">
        <v>31</v>
      </c>
      <c r="E2" s="103"/>
      <c r="F2" s="103"/>
      <c r="G2" s="103"/>
      <c r="H2" s="103"/>
      <c r="I2" s="103"/>
      <c r="J2" s="103"/>
      <c r="K2" s="103"/>
      <c r="L2" s="103"/>
      <c r="M2" s="103"/>
      <c r="N2" s="54"/>
      <c r="O2" s="54"/>
      <c r="P2" s="54"/>
    </row>
    <row r="3" spans="1:16" ht="46.5" customHeight="1" x14ac:dyDescent="0.2">
      <c r="A3" s="103" t="s">
        <v>51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51"/>
      <c r="N3" s="51"/>
      <c r="O3" s="51"/>
      <c r="P3" s="51"/>
    </row>
    <row r="4" spans="1:16" ht="11.25" customHeight="1" x14ac:dyDescent="0.25">
      <c r="N4" s="22"/>
      <c r="O4" s="22"/>
      <c r="P4" s="30"/>
    </row>
    <row r="5" spans="1:16" ht="12.75" customHeight="1" x14ac:dyDescent="0.2">
      <c r="A5" s="60" t="s">
        <v>9</v>
      </c>
      <c r="B5" s="60" t="s">
        <v>30</v>
      </c>
      <c r="C5" s="60" t="s">
        <v>25</v>
      </c>
      <c r="D5" s="113" t="s">
        <v>92</v>
      </c>
      <c r="E5" s="114"/>
      <c r="F5" s="72">
        <v>2021</v>
      </c>
      <c r="G5" s="75"/>
      <c r="H5" s="75"/>
      <c r="I5" s="73"/>
      <c r="J5" s="113" t="s">
        <v>1</v>
      </c>
      <c r="K5" s="114"/>
      <c r="L5" s="69" t="s">
        <v>24</v>
      </c>
    </row>
    <row r="6" spans="1:16" ht="21.75" customHeight="1" x14ac:dyDescent="0.2">
      <c r="A6" s="60"/>
      <c r="B6" s="60"/>
      <c r="C6" s="60"/>
      <c r="D6" s="115"/>
      <c r="E6" s="116"/>
      <c r="F6" s="60" t="s">
        <v>7</v>
      </c>
      <c r="G6" s="60"/>
      <c r="H6" s="60" t="s">
        <v>8</v>
      </c>
      <c r="I6" s="60"/>
      <c r="J6" s="117"/>
      <c r="K6" s="118"/>
      <c r="L6" s="71"/>
    </row>
    <row r="7" spans="1:16" ht="14.25" customHeight="1" x14ac:dyDescent="0.2">
      <c r="A7" s="60"/>
      <c r="B7" s="60"/>
      <c r="C7" s="60"/>
      <c r="D7" s="13" t="s">
        <v>2</v>
      </c>
      <c r="E7" s="13" t="s">
        <v>3</v>
      </c>
      <c r="F7" s="13" t="s">
        <v>2</v>
      </c>
      <c r="G7" s="13" t="s">
        <v>3</v>
      </c>
      <c r="H7" s="13" t="s">
        <v>2</v>
      </c>
      <c r="I7" s="13" t="s">
        <v>3</v>
      </c>
      <c r="J7" s="13" t="s">
        <v>4</v>
      </c>
      <c r="K7" s="13" t="s">
        <v>5</v>
      </c>
      <c r="L7" s="70"/>
    </row>
    <row r="8" spans="1:16" ht="13.5" customHeight="1" x14ac:dyDescent="0.25">
      <c r="A8" s="108" t="s">
        <v>20</v>
      </c>
      <c r="B8" s="104" t="s">
        <v>44</v>
      </c>
      <c r="C8" s="15" t="s">
        <v>10</v>
      </c>
      <c r="D8" s="3">
        <f>D9+D10+D11+D12+D13+D14+D15+D16+D17</f>
        <v>54480.3</v>
      </c>
      <c r="E8" s="3">
        <f>E9+E10+E11+E12+E13+E14+E15+E16+E17</f>
        <v>54480.3</v>
      </c>
      <c r="F8" s="3">
        <f>F12</f>
        <v>19635.327000000001</v>
      </c>
      <c r="G8" s="3">
        <f>G12</f>
        <v>0</v>
      </c>
      <c r="H8" s="3">
        <f>H9+H10+H11+H12+H13+H14+H15+H16+H17</f>
        <v>21148.799999999999</v>
      </c>
      <c r="I8" s="3">
        <f>I12</f>
        <v>0</v>
      </c>
      <c r="J8" s="3">
        <f>J12</f>
        <v>21344.1</v>
      </c>
      <c r="K8" s="3">
        <f>K12</f>
        <v>21547.3</v>
      </c>
      <c r="L8" s="31"/>
    </row>
    <row r="9" spans="1:16" ht="13.5" x14ac:dyDescent="0.25">
      <c r="A9" s="108"/>
      <c r="B9" s="105"/>
      <c r="C9" s="15" t="s">
        <v>11</v>
      </c>
      <c r="D9" s="6"/>
      <c r="E9" s="6"/>
      <c r="F9" s="3"/>
      <c r="G9" s="3"/>
      <c r="H9" s="6"/>
      <c r="I9" s="6"/>
      <c r="J9" s="6"/>
      <c r="K9" s="6"/>
      <c r="L9" s="31"/>
    </row>
    <row r="10" spans="1:16" ht="13.5" x14ac:dyDescent="0.25">
      <c r="A10" s="108"/>
      <c r="B10" s="106"/>
      <c r="C10" s="15" t="s">
        <v>21</v>
      </c>
      <c r="D10" s="6"/>
      <c r="E10" s="6"/>
      <c r="F10" s="3"/>
      <c r="G10" s="3"/>
      <c r="H10" s="6"/>
      <c r="I10" s="6"/>
      <c r="J10" s="6"/>
      <c r="K10" s="6"/>
      <c r="L10" s="31"/>
    </row>
    <row r="11" spans="1:16" ht="13.5" x14ac:dyDescent="0.25">
      <c r="A11" s="108"/>
      <c r="B11" s="106"/>
      <c r="C11" s="15" t="s">
        <v>12</v>
      </c>
      <c r="D11" s="6"/>
      <c r="E11" s="6"/>
      <c r="F11" s="3"/>
      <c r="G11" s="3"/>
      <c r="H11" s="6"/>
      <c r="I11" s="6"/>
      <c r="J11" s="6"/>
      <c r="K11" s="6"/>
      <c r="L11" s="31"/>
    </row>
    <row r="12" spans="1:16" ht="13.5" x14ac:dyDescent="0.25">
      <c r="A12" s="108"/>
      <c r="B12" s="106"/>
      <c r="C12" s="15" t="s">
        <v>54</v>
      </c>
      <c r="D12" s="6">
        <f>'8 средства по кодам'!H10</f>
        <v>54480.3</v>
      </c>
      <c r="E12" s="6">
        <f>'8 средства по кодам'!I10</f>
        <v>54480.3</v>
      </c>
      <c r="F12" s="3">
        <f>'8 средства по кодам'!J10</f>
        <v>19635.327000000001</v>
      </c>
      <c r="G12" s="3">
        <f>'8 средства по кодам'!K10</f>
        <v>0</v>
      </c>
      <c r="H12" s="6">
        <f>'8 средства по кодам'!L10</f>
        <v>21148.799999999999</v>
      </c>
      <c r="I12" s="6">
        <f>'8 средства по кодам'!M10</f>
        <v>0</v>
      </c>
      <c r="J12" s="6">
        <f>'8 средства по кодам'!N10</f>
        <v>21344.1</v>
      </c>
      <c r="K12" s="6">
        <f>'8 средства по кодам'!O10</f>
        <v>21547.3</v>
      </c>
      <c r="L12" s="31"/>
    </row>
    <row r="13" spans="1:16" ht="13.5" x14ac:dyDescent="0.25">
      <c r="A13" s="108"/>
      <c r="B13" s="106"/>
      <c r="C13" s="15" t="s">
        <v>32</v>
      </c>
      <c r="D13" s="6"/>
      <c r="E13" s="6"/>
      <c r="F13" s="3"/>
      <c r="G13" s="3"/>
      <c r="H13" s="6"/>
      <c r="I13" s="6"/>
      <c r="J13" s="6"/>
      <c r="K13" s="6"/>
      <c r="L13" s="31"/>
    </row>
    <row r="14" spans="1:16" ht="13.5" x14ac:dyDescent="0.25">
      <c r="A14" s="108"/>
      <c r="B14" s="106"/>
      <c r="C14" s="15" t="s">
        <v>55</v>
      </c>
      <c r="D14" s="6"/>
      <c r="E14" s="6"/>
      <c r="F14" s="3"/>
      <c r="G14" s="3"/>
      <c r="H14" s="6"/>
      <c r="I14" s="6"/>
      <c r="J14" s="6"/>
      <c r="K14" s="6"/>
      <c r="L14" s="31"/>
    </row>
    <row r="15" spans="1:16" ht="13.5" x14ac:dyDescent="0.25">
      <c r="A15" s="108"/>
      <c r="B15" s="106"/>
      <c r="C15" s="15" t="s">
        <v>33</v>
      </c>
      <c r="D15" s="6"/>
      <c r="E15" s="6"/>
      <c r="F15" s="3"/>
      <c r="G15" s="3"/>
      <c r="H15" s="6"/>
      <c r="I15" s="6"/>
      <c r="J15" s="6"/>
      <c r="K15" s="6"/>
      <c r="L15" s="31"/>
    </row>
    <row r="16" spans="1:16" ht="13.5" x14ac:dyDescent="0.25">
      <c r="A16" s="108"/>
      <c r="B16" s="106"/>
      <c r="C16" s="15" t="s">
        <v>26</v>
      </c>
      <c r="D16" s="6"/>
      <c r="E16" s="6"/>
      <c r="F16" s="3"/>
      <c r="G16" s="3"/>
      <c r="H16" s="6"/>
      <c r="I16" s="6"/>
      <c r="J16" s="6"/>
      <c r="K16" s="6"/>
      <c r="L16" s="31"/>
    </row>
    <row r="17" spans="1:12" ht="13.5" x14ac:dyDescent="0.25">
      <c r="A17" s="108"/>
      <c r="B17" s="107"/>
      <c r="C17" s="15" t="s">
        <v>13</v>
      </c>
      <c r="D17" s="6"/>
      <c r="E17" s="6"/>
      <c r="F17" s="3"/>
      <c r="G17" s="3"/>
      <c r="H17" s="6"/>
      <c r="I17" s="6"/>
      <c r="J17" s="6"/>
      <c r="K17" s="6"/>
      <c r="L17" s="31"/>
    </row>
    <row r="18" spans="1:12" ht="13.5" x14ac:dyDescent="0.25">
      <c r="A18" s="108" t="s">
        <v>36</v>
      </c>
      <c r="B18" s="109" t="s">
        <v>45</v>
      </c>
      <c r="C18" s="15" t="s">
        <v>10</v>
      </c>
      <c r="D18" s="3">
        <f>'8 средства по кодам'!H17</f>
        <v>24702.433000000001</v>
      </c>
      <c r="E18" s="3">
        <f>'8 средства по кодам'!I17</f>
        <v>24575.545000000002</v>
      </c>
      <c r="F18" s="3">
        <f>'8 средства по кодам'!J17</f>
        <v>14679.65</v>
      </c>
      <c r="G18" s="3">
        <f>'8 средства по кодам'!K17</f>
        <v>0</v>
      </c>
      <c r="H18" s="3">
        <f>H19+H20+H21+H22+H23+H24+H25+H26+H27</f>
        <v>29370.5</v>
      </c>
      <c r="I18" s="3">
        <f>I23</f>
        <v>0</v>
      </c>
      <c r="J18" s="3">
        <f>J19+J20+J21+J22+J23+J24+J25+J26+J27</f>
        <v>29370.5</v>
      </c>
      <c r="K18" s="3">
        <f>K19+K20+K21+K22+K23+K24+K25+K26+K27</f>
        <v>29370.5</v>
      </c>
      <c r="L18" s="31"/>
    </row>
    <row r="19" spans="1:12" ht="13.5" x14ac:dyDescent="0.25">
      <c r="A19" s="108"/>
      <c r="B19" s="110"/>
      <c r="C19" s="15" t="s">
        <v>11</v>
      </c>
      <c r="D19" s="6"/>
      <c r="E19" s="6"/>
      <c r="F19" s="3"/>
      <c r="G19" s="3"/>
      <c r="H19" s="6"/>
      <c r="I19" s="6"/>
      <c r="J19" s="6"/>
      <c r="K19" s="6"/>
      <c r="L19" s="31"/>
    </row>
    <row r="20" spans="1:12" ht="13.5" x14ac:dyDescent="0.25">
      <c r="A20" s="108"/>
      <c r="B20" s="111"/>
      <c r="C20" s="15" t="s">
        <v>22</v>
      </c>
      <c r="D20" s="6"/>
      <c r="E20" s="6"/>
      <c r="F20" s="3"/>
      <c r="G20" s="3"/>
      <c r="H20" s="6"/>
      <c r="I20" s="6"/>
      <c r="J20" s="6"/>
      <c r="K20" s="6"/>
      <c r="L20" s="31"/>
    </row>
    <row r="21" spans="1:12" ht="13.5" x14ac:dyDescent="0.25">
      <c r="A21" s="108"/>
      <c r="B21" s="111"/>
      <c r="C21" s="15" t="s">
        <v>12</v>
      </c>
      <c r="D21" s="6"/>
      <c r="E21" s="6"/>
      <c r="F21" s="3"/>
      <c r="G21" s="3"/>
      <c r="H21" s="6"/>
      <c r="I21" s="6"/>
      <c r="J21" s="6"/>
      <c r="K21" s="6"/>
      <c r="L21" s="31"/>
    </row>
    <row r="22" spans="1:12" ht="13.5" x14ac:dyDescent="0.25">
      <c r="A22" s="108"/>
      <c r="B22" s="111"/>
      <c r="C22" s="15" t="s">
        <v>54</v>
      </c>
      <c r="D22" s="6"/>
      <c r="E22" s="6"/>
      <c r="F22" s="3"/>
      <c r="G22" s="3"/>
      <c r="H22" s="6"/>
      <c r="I22" s="6"/>
      <c r="J22" s="6"/>
      <c r="K22" s="6"/>
      <c r="L22" s="31"/>
    </row>
    <row r="23" spans="1:12" ht="13.5" x14ac:dyDescent="0.25">
      <c r="A23" s="108"/>
      <c r="B23" s="111"/>
      <c r="C23" s="15" t="s">
        <v>32</v>
      </c>
      <c r="D23" s="6">
        <f>D18</f>
        <v>24702.433000000001</v>
      </c>
      <c r="E23" s="6">
        <f>E18</f>
        <v>24575.545000000002</v>
      </c>
      <c r="F23" s="3">
        <f>'8 средства по кодам'!J17</f>
        <v>14679.65</v>
      </c>
      <c r="G23" s="3">
        <v>0</v>
      </c>
      <c r="H23" s="6">
        <f>'8 средства по кодам'!L17</f>
        <v>29370.5</v>
      </c>
      <c r="I23" s="6">
        <f>'8 средства по кодам'!M17</f>
        <v>0</v>
      </c>
      <c r="J23" s="6">
        <f>'8 средства по кодам'!N17</f>
        <v>29370.5</v>
      </c>
      <c r="K23" s="6">
        <f>'8 средства по кодам'!O17</f>
        <v>29370.5</v>
      </c>
      <c r="L23" s="31"/>
    </row>
    <row r="24" spans="1:12" ht="13.5" x14ac:dyDescent="0.25">
      <c r="A24" s="108"/>
      <c r="B24" s="111"/>
      <c r="C24" s="15" t="s">
        <v>55</v>
      </c>
      <c r="D24" s="6"/>
      <c r="E24" s="6"/>
      <c r="F24" s="3"/>
      <c r="G24" s="3"/>
      <c r="H24" s="6"/>
      <c r="I24" s="6"/>
      <c r="J24" s="6"/>
      <c r="K24" s="6"/>
      <c r="L24" s="31"/>
    </row>
    <row r="25" spans="1:12" ht="13.5" x14ac:dyDescent="0.25">
      <c r="A25" s="108"/>
      <c r="B25" s="111"/>
      <c r="C25" s="15" t="s">
        <v>33</v>
      </c>
      <c r="D25" s="6"/>
      <c r="E25" s="6"/>
      <c r="F25" s="3"/>
      <c r="G25" s="3"/>
      <c r="H25" s="6"/>
      <c r="I25" s="6"/>
      <c r="J25" s="6"/>
      <c r="K25" s="6"/>
      <c r="L25" s="31"/>
    </row>
    <row r="26" spans="1:12" ht="13.5" x14ac:dyDescent="0.25">
      <c r="A26" s="108"/>
      <c r="B26" s="111"/>
      <c r="C26" s="15" t="s">
        <v>26</v>
      </c>
      <c r="D26" s="6"/>
      <c r="E26" s="6"/>
      <c r="F26" s="3"/>
      <c r="G26" s="3"/>
      <c r="H26" s="6"/>
      <c r="I26" s="6"/>
      <c r="J26" s="6"/>
      <c r="K26" s="6"/>
      <c r="L26" s="31"/>
    </row>
    <row r="27" spans="1:12" ht="13.5" x14ac:dyDescent="0.25">
      <c r="A27" s="108"/>
      <c r="B27" s="112"/>
      <c r="C27" s="15" t="s">
        <v>13</v>
      </c>
      <c r="D27" s="6"/>
      <c r="E27" s="6"/>
      <c r="F27" s="3"/>
      <c r="G27" s="3"/>
      <c r="H27" s="6"/>
      <c r="I27" s="6"/>
      <c r="J27" s="6"/>
      <c r="K27" s="6"/>
      <c r="L27" s="31"/>
    </row>
    <row r="28" spans="1:12" ht="19.5" customHeight="1" x14ac:dyDescent="0.25">
      <c r="A28" s="108" t="s">
        <v>81</v>
      </c>
      <c r="B28" s="119" t="s">
        <v>82</v>
      </c>
      <c r="C28" s="15" t="s">
        <v>10</v>
      </c>
      <c r="D28" s="3">
        <f>D31+D33</f>
        <v>5056.45</v>
      </c>
      <c r="E28" s="3">
        <f>E29+E30+E31+E32+E33+E34+E35+E36+E37</f>
        <v>4710.1639999999998</v>
      </c>
      <c r="F28" s="3">
        <v>287.3</v>
      </c>
      <c r="G28" s="3">
        <f>G29+G30+G31+G32+G33+G34+G35+G36+G37</f>
        <v>0</v>
      </c>
      <c r="H28" s="3">
        <v>287.3</v>
      </c>
      <c r="I28" s="3">
        <f>I31</f>
        <v>0</v>
      </c>
      <c r="J28" s="3">
        <f>J29+J30+J31+J32+J33+J34+J35+J36+J37</f>
        <v>287.3</v>
      </c>
      <c r="K28" s="3">
        <f>K29+K30+K31+K32+K33+K34+K35+K36+K37</f>
        <v>287.3</v>
      </c>
      <c r="L28" s="31"/>
    </row>
    <row r="29" spans="1:12" ht="15.75" customHeight="1" x14ac:dyDescent="0.25">
      <c r="A29" s="108"/>
      <c r="B29" s="120"/>
      <c r="C29" s="15" t="s">
        <v>11</v>
      </c>
      <c r="D29" s="6"/>
      <c r="E29" s="6"/>
      <c r="F29" s="3"/>
      <c r="G29" s="3"/>
      <c r="H29" s="6"/>
      <c r="I29" s="6"/>
      <c r="J29" s="6"/>
      <c r="K29" s="6"/>
      <c r="L29" s="31"/>
    </row>
    <row r="30" spans="1:12" ht="13.5" x14ac:dyDescent="0.25">
      <c r="A30" s="108"/>
      <c r="B30" s="111"/>
      <c r="C30" s="15" t="s">
        <v>22</v>
      </c>
      <c r="D30" s="6"/>
      <c r="E30" s="6"/>
      <c r="F30" s="3"/>
      <c r="G30" s="3"/>
      <c r="H30" s="6"/>
      <c r="I30" s="6"/>
      <c r="J30" s="6"/>
      <c r="K30" s="6"/>
      <c r="L30" s="31"/>
    </row>
    <row r="31" spans="1:12" ht="13.5" customHeight="1" x14ac:dyDescent="0.25">
      <c r="A31" s="108"/>
      <c r="B31" s="111"/>
      <c r="C31" s="15" t="s">
        <v>12</v>
      </c>
      <c r="D31" s="6">
        <v>5055.2</v>
      </c>
      <c r="E31" s="6">
        <v>4708.9139999999998</v>
      </c>
      <c r="F31" s="3">
        <v>287.3</v>
      </c>
      <c r="G31" s="3">
        <v>0</v>
      </c>
      <c r="H31" s="6">
        <v>287.3</v>
      </c>
      <c r="I31" s="6">
        <f>'8 средства по кодам'!M22</f>
        <v>0</v>
      </c>
      <c r="J31" s="50">
        <f>'8 средства по кодам'!N22</f>
        <v>287.3</v>
      </c>
      <c r="K31" s="50">
        <f>'8 средства по кодам'!O22</f>
        <v>287.3</v>
      </c>
      <c r="L31" s="31"/>
    </row>
    <row r="32" spans="1:12" ht="13.5" x14ac:dyDescent="0.25">
      <c r="A32" s="108"/>
      <c r="B32" s="111"/>
      <c r="C32" s="15" t="s">
        <v>54</v>
      </c>
      <c r="D32" s="6"/>
      <c r="E32" s="6"/>
      <c r="F32" s="3"/>
      <c r="G32" s="3"/>
      <c r="H32" s="6"/>
      <c r="I32" s="6"/>
      <c r="J32" s="6"/>
      <c r="K32" s="6"/>
      <c r="L32" s="31"/>
    </row>
    <row r="33" spans="1:16" ht="13.5" x14ac:dyDescent="0.25">
      <c r="A33" s="108"/>
      <c r="B33" s="111"/>
      <c r="C33" s="15" t="s">
        <v>32</v>
      </c>
      <c r="D33" s="6">
        <v>1.25</v>
      </c>
      <c r="E33" s="6">
        <v>1.25</v>
      </c>
      <c r="F33" s="6"/>
      <c r="G33" s="6"/>
      <c r="H33" s="6"/>
      <c r="I33" s="6"/>
      <c r="J33" s="6"/>
      <c r="K33" s="6"/>
      <c r="L33" s="31"/>
    </row>
    <row r="34" spans="1:16" ht="13.5" x14ac:dyDescent="0.25">
      <c r="A34" s="108"/>
      <c r="B34" s="111"/>
      <c r="C34" s="15" t="s">
        <v>55</v>
      </c>
      <c r="D34" s="6"/>
      <c r="E34" s="6"/>
      <c r="F34" s="3"/>
      <c r="G34" s="3"/>
      <c r="H34" s="6"/>
      <c r="I34" s="6"/>
      <c r="J34" s="6"/>
      <c r="K34" s="6"/>
      <c r="L34" s="31"/>
    </row>
    <row r="35" spans="1:16" ht="13.5" x14ac:dyDescent="0.25">
      <c r="A35" s="108"/>
      <c r="B35" s="111"/>
      <c r="C35" s="15" t="s">
        <v>33</v>
      </c>
      <c r="D35" s="6"/>
      <c r="E35" s="6"/>
      <c r="F35" s="3"/>
      <c r="G35" s="3"/>
      <c r="H35" s="6"/>
      <c r="I35" s="6"/>
      <c r="J35" s="6"/>
      <c r="K35" s="6"/>
      <c r="L35" s="31"/>
    </row>
    <row r="36" spans="1:16" ht="13.5" x14ac:dyDescent="0.25">
      <c r="A36" s="108"/>
      <c r="B36" s="111"/>
      <c r="C36" s="15" t="s">
        <v>26</v>
      </c>
      <c r="D36" s="6"/>
      <c r="E36" s="6"/>
      <c r="F36" s="3"/>
      <c r="G36" s="3"/>
      <c r="H36" s="6"/>
      <c r="I36" s="6"/>
      <c r="J36" s="6"/>
      <c r="K36" s="6"/>
      <c r="L36" s="31"/>
    </row>
    <row r="37" spans="1:16" ht="13.5" x14ac:dyDescent="0.25">
      <c r="A37" s="108"/>
      <c r="B37" s="112"/>
      <c r="C37" s="15" t="s">
        <v>13</v>
      </c>
      <c r="D37" s="6"/>
      <c r="E37" s="6"/>
      <c r="F37" s="3"/>
      <c r="G37" s="3"/>
      <c r="H37" s="6"/>
      <c r="I37" s="6"/>
      <c r="J37" s="6"/>
      <c r="K37" s="6"/>
      <c r="L37" s="31"/>
    </row>
    <row r="39" spans="1:16" ht="18.75" x14ac:dyDescent="0.3">
      <c r="A39" s="25"/>
      <c r="B39" s="67" t="s">
        <v>73</v>
      </c>
      <c r="C39" s="67"/>
      <c r="D39" s="67"/>
      <c r="E39" s="53"/>
      <c r="F39" s="53"/>
      <c r="G39" s="53"/>
      <c r="H39" s="67" t="s">
        <v>74</v>
      </c>
      <c r="I39" s="67"/>
      <c r="J39" s="67"/>
      <c r="K39" s="32"/>
      <c r="L39" s="33"/>
      <c r="M39" s="33"/>
      <c r="N39" s="33"/>
      <c r="O39" s="33"/>
      <c r="P39" s="33"/>
    </row>
    <row r="40" spans="1:16" x14ac:dyDescent="0.2">
      <c r="D40" s="32"/>
      <c r="E40" s="32"/>
      <c r="F40" s="32"/>
      <c r="G40" s="32"/>
      <c r="H40" s="32"/>
      <c r="I40" s="32"/>
      <c r="J40" s="32"/>
      <c r="K40" s="32"/>
      <c r="L40" s="33"/>
      <c r="M40" s="33"/>
      <c r="N40" s="33"/>
      <c r="O40" s="33"/>
      <c r="P40" s="33"/>
    </row>
    <row r="41" spans="1:16" x14ac:dyDescent="0.2">
      <c r="D41" s="34"/>
      <c r="E41" s="34"/>
      <c r="F41" s="34"/>
      <c r="G41" s="34"/>
      <c r="H41" s="34"/>
      <c r="I41" s="34"/>
      <c r="J41" s="34"/>
      <c r="K41" s="34"/>
      <c r="L41" s="35"/>
      <c r="M41" s="35"/>
      <c r="N41" s="35"/>
      <c r="O41" s="35"/>
      <c r="P41" s="35"/>
    </row>
    <row r="42" spans="1:16" x14ac:dyDescent="0.2"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1:16" x14ac:dyDescent="0.2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</row>
    <row r="44" spans="1:16" x14ac:dyDescent="0.2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x14ac:dyDescent="0.2"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6" x14ac:dyDescent="0.2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x14ac:dyDescent="0.2">
      <c r="D47" s="33"/>
      <c r="E47" s="33"/>
      <c r="F47" s="33"/>
      <c r="G47" s="33"/>
      <c r="H47" s="33"/>
      <c r="I47" s="33"/>
      <c r="J47" s="33"/>
      <c r="K47" s="33"/>
    </row>
    <row r="49" spans="4:16" x14ac:dyDescent="0.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</sheetData>
  <mergeCells count="21">
    <mergeCell ref="F6:G6"/>
    <mergeCell ref="H6:I6"/>
    <mergeCell ref="J5:K6"/>
    <mergeCell ref="A28:A37"/>
    <mergeCell ref="B28:B37"/>
    <mergeCell ref="B8:B17"/>
    <mergeCell ref="A8:A17"/>
    <mergeCell ref="H39:J39"/>
    <mergeCell ref="B39:D39"/>
    <mergeCell ref="A18:A27"/>
    <mergeCell ref="B18:B27"/>
    <mergeCell ref="N1:P1"/>
    <mergeCell ref="A5:A7"/>
    <mergeCell ref="B5:B7"/>
    <mergeCell ref="F5:I5"/>
    <mergeCell ref="L5:L7"/>
    <mergeCell ref="D2:M2"/>
    <mergeCell ref="G1:L1"/>
    <mergeCell ref="A3:L3"/>
    <mergeCell ref="C5:C7"/>
    <mergeCell ref="D5:E6"/>
  </mergeCells>
  <pageMargins left="0.62992125984251968" right="0.19685039370078741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7 показатели </vt:lpstr>
      <vt:lpstr>8 средства по кодам</vt:lpstr>
      <vt:lpstr>9 по источникам</vt:lpstr>
      <vt:lpstr>'7 показатели '!Область_печати</vt:lpstr>
      <vt:lpstr>'9 по источникам'!Область_печати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MEV</cp:lastModifiedBy>
  <cp:lastPrinted>2021-03-15T02:30:46Z</cp:lastPrinted>
  <dcterms:created xsi:type="dcterms:W3CDTF">2007-07-17T01:27:34Z</dcterms:created>
  <dcterms:modified xsi:type="dcterms:W3CDTF">2021-03-18T06:40:19Z</dcterms:modified>
</cp:coreProperties>
</file>