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ved_specialist_budg\Desktop\отчетность\мун.программа упр.мун.финансами\отчеты за 2022\"/>
    </mc:Choice>
  </mc:AlternateContent>
  <bookViews>
    <workbookView xWindow="0" yWindow="0" windowWidth="8070" windowHeight="5400"/>
  </bookViews>
  <sheets>
    <sheet name="Лист6" sheetId="6" r:id="rId1"/>
    <sheet name="Лист5" sheetId="5" r:id="rId2"/>
    <sheet name="Лист4" sheetId="4" r:id="rId3"/>
  </sheets>
  <definedNames>
    <definedName name="_xlnm.Print_Area" localSheetId="1">Лист5!$A$1:$P$25</definedName>
    <definedName name="_xlnm.Print_Area" localSheetId="0">Лист6!$A$1:$L$18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5" i="6" l="1"/>
  <c r="F5" i="4" l="1"/>
  <c r="D26" i="4" l="1"/>
  <c r="E26" i="4"/>
  <c r="G26" i="4"/>
  <c r="H26" i="4"/>
  <c r="I26" i="4"/>
  <c r="J26" i="4"/>
  <c r="K26" i="4"/>
  <c r="F26" i="4"/>
  <c r="I17" i="5" l="1"/>
  <c r="J17" i="5"/>
  <c r="K17" i="5"/>
  <c r="L17" i="5"/>
  <c r="M17" i="5"/>
  <c r="N17" i="5"/>
  <c r="O17" i="5"/>
  <c r="H17" i="5"/>
  <c r="G15" i="6" l="1"/>
  <c r="E21" i="4" l="1"/>
  <c r="D21" i="4"/>
  <c r="F21" i="4"/>
  <c r="G21" i="4"/>
  <c r="H21" i="4"/>
  <c r="I21" i="4"/>
  <c r="J21" i="4"/>
  <c r="K21" i="4" l="1"/>
  <c r="D15" i="6"/>
  <c r="E15" i="6"/>
  <c r="E19" i="4" l="1"/>
  <c r="G19" i="4"/>
  <c r="I19" i="4"/>
  <c r="J19" i="4"/>
  <c r="K19" i="4"/>
  <c r="D19" i="4"/>
  <c r="I11" i="5" l="1"/>
  <c r="K11" i="5"/>
  <c r="M11" i="5"/>
  <c r="H11" i="5"/>
  <c r="E17" i="4"/>
  <c r="E10" i="4" s="1"/>
  <c r="D17" i="4"/>
  <c r="D10" i="4" s="1"/>
  <c r="I12" i="5" l="1"/>
  <c r="I10" i="5" s="1"/>
  <c r="K12" i="5"/>
  <c r="K10" i="5" s="1"/>
  <c r="M12" i="5"/>
  <c r="M10" i="5" s="1"/>
  <c r="N12" i="5"/>
  <c r="N10" i="5" s="1"/>
  <c r="O12" i="5"/>
  <c r="O10" i="5" s="1"/>
  <c r="H12" i="5"/>
  <c r="H10" i="5" s="1"/>
  <c r="F19" i="4" l="1"/>
  <c r="D11" i="6"/>
  <c r="H19" i="4" l="1"/>
  <c r="F15" i="6"/>
  <c r="H15" i="6"/>
  <c r="J15" i="6"/>
  <c r="K15" i="6"/>
  <c r="J11" i="5" l="1"/>
  <c r="J12" i="5"/>
  <c r="J10" i="5" s="1"/>
  <c r="E11" i="6"/>
  <c r="F11" i="6"/>
  <c r="G11" i="6"/>
  <c r="H11" i="6"/>
  <c r="I11" i="6"/>
  <c r="J11" i="6"/>
  <c r="K11" i="6"/>
  <c r="L12" i="5" l="1"/>
  <c r="L10" i="5" s="1"/>
  <c r="F17" i="4"/>
  <c r="F10" i="4" s="1"/>
  <c r="G17" i="4"/>
  <c r="G10" i="4" s="1"/>
  <c r="I17" i="4"/>
  <c r="I10" i="4" s="1"/>
  <c r="J17" i="4"/>
  <c r="J10" i="4" s="1"/>
  <c r="K17" i="4"/>
  <c r="K10" i="4" s="1"/>
  <c r="L11" i="5" l="1"/>
  <c r="E12" i="4"/>
  <c r="D12" i="4"/>
  <c r="H8" i="5" l="1"/>
  <c r="D14" i="4"/>
  <c r="E14" i="4"/>
  <c r="G14" i="4"/>
  <c r="I14" i="4"/>
  <c r="J14" i="4"/>
  <c r="K14" i="4"/>
  <c r="G12" i="4"/>
  <c r="I12" i="4"/>
  <c r="N11" i="5" l="1"/>
  <c r="N8" i="5" s="1"/>
  <c r="O11" i="5"/>
  <c r="O8" i="5" s="1"/>
  <c r="H17" i="4"/>
  <c r="H10" i="4" s="1"/>
  <c r="E6" i="4"/>
  <c r="D6" i="4"/>
  <c r="I8" i="5"/>
  <c r="F14" i="4"/>
  <c r="F12" i="4"/>
  <c r="F6" i="4" s="1"/>
  <c r="I6" i="4"/>
  <c r="G6" i="4"/>
  <c r="M8" i="5"/>
  <c r="K8" i="5"/>
  <c r="J8" i="5"/>
  <c r="J12" i="4" l="1"/>
  <c r="J6" i="4" s="1"/>
  <c r="K12" i="4"/>
  <c r="K6" i="4" s="1"/>
  <c r="L8" i="5"/>
  <c r="H12" i="4"/>
  <c r="H6" i="4" s="1"/>
  <c r="H14" i="4"/>
</calcChain>
</file>

<file path=xl/sharedStrings.xml><?xml version="1.0" encoding="utf-8"?>
<sst xmlns="http://schemas.openxmlformats.org/spreadsheetml/2006/main" count="182" uniqueCount="94">
  <si>
    <t>№ п/п</t>
  </si>
  <si>
    <t>значение на конец года</t>
  </si>
  <si>
    <t>факт</t>
  </si>
  <si>
    <t>план</t>
  </si>
  <si>
    <t>Статус (муниципальная программа, подпрограмма)</t>
  </si>
  <si>
    <t>Наименование  программы, подпрограммы</t>
  </si>
  <si>
    <t xml:space="preserve">Код бюджетной классификации </t>
  </si>
  <si>
    <t>Расходы по годам</t>
  </si>
  <si>
    <t>Примечание</t>
  </si>
  <si>
    <t>ГРБС</t>
  </si>
  <si>
    <t>Рз Пр</t>
  </si>
  <si>
    <t>ЦСР</t>
  </si>
  <si>
    <t>ВР</t>
  </si>
  <si>
    <t>в том числе по ГРБС:</t>
  </si>
  <si>
    <t>Подпрограмма 1</t>
  </si>
  <si>
    <t>тыс. рублей</t>
  </si>
  <si>
    <t>Статус</t>
  </si>
  <si>
    <t>Наименование муниципальной программы, подпрограммы муниципальной программы</t>
  </si>
  <si>
    <t xml:space="preserve">Всего                    </t>
  </si>
  <si>
    <t xml:space="preserve">в том числе:             </t>
  </si>
  <si>
    <t xml:space="preserve">краевой бюджет           </t>
  </si>
  <si>
    <t xml:space="preserve">внебюджетные  источники                 </t>
  </si>
  <si>
    <t>юридические лица</t>
  </si>
  <si>
    <t xml:space="preserve">федеральный бюджет </t>
  </si>
  <si>
    <t>Цели, задачи, показатели</t>
  </si>
  <si>
    <t>Цель: обеспечение долгосрочной сбалансированности и устойчивости бюджетной системы Шушенского района, повышение качества и прозрачности управления муниципальными финансами</t>
  </si>
  <si>
    <t>1.1.</t>
  </si>
  <si>
    <t>Минимальный размер бюджетной обеспеченности поселений Шушенского района после выравнивания</t>
  </si>
  <si>
    <t>1.2.</t>
  </si>
  <si>
    <t>Доля расходов районного бюджета, формируемых в рамках муниципальных программ</t>
  </si>
  <si>
    <t>процент</t>
  </si>
  <si>
    <t>Задача 1: Обеспечения равных условий для устойчивого  и эффективного исполнения расходных обязательств поселений  района, обеспечение сбалансированности бюджетов поселений, стимулирование поселений к повышению качества организации и осуществления бюджетного процесса.</t>
  </si>
  <si>
    <t>Подпрограмма 1. Создание условий для эффективного и ответственного управления муниципальными финансами, повышение устойчивости бюджетов поселений Шушенского района, содействие повышению качества управления муниципальными финансами поселений района.</t>
  </si>
  <si>
    <t>Отсутствие в бюджетах поселений просроченной кредиторской задолженности по выплате заработной платы с начислениями работникам бюджетной сферы</t>
  </si>
  <si>
    <t>единиц</t>
  </si>
  <si>
    <t>Задача 2: Создание условий для эффективного, ответственного и прозрачного управления финансовыми ресурсами в рамках выполнения установленных функций и полномочий.</t>
  </si>
  <si>
    <t>Подпрограмма 2. Обеспечение реализации муниципальной программы и прочие мероприятия.</t>
  </si>
  <si>
    <t>2.1.</t>
  </si>
  <si>
    <t>Доля расходов районного бюджета формируемых в рамках муниципальных программ Шушенского района</t>
  </si>
  <si>
    <t>2.2.</t>
  </si>
  <si>
    <t>Обеспечение исполнения расходных обязательств муниципального образования Шушенский район (за исключением безвозмездных поступлений)</t>
  </si>
  <si>
    <t>не менее 95%</t>
  </si>
  <si>
    <t>2.3.</t>
  </si>
  <si>
    <t>Разработка и размещение на официальном сайте муниципального образования Шушенский район информации «Путеводитель по бюджету Шушенского района»</t>
  </si>
  <si>
    <t xml:space="preserve">план </t>
  </si>
  <si>
    <t>январь-июнь</t>
  </si>
  <si>
    <t>плановый период</t>
  </si>
  <si>
    <t>примечание (оценка рисков невыполнения показателей по программе, причины не выполнения, выбор действий по преодолению)</t>
  </si>
  <si>
    <t>Ед. измерения</t>
  </si>
  <si>
    <t>Муниципальная программа</t>
  </si>
  <si>
    <t xml:space="preserve">бюджеты муниципальных образований  </t>
  </si>
  <si>
    <t xml:space="preserve">бюджеты муниципальных   образований   </t>
  </si>
  <si>
    <t>Подпрограмма 2</t>
  </si>
  <si>
    <t>Обеспечение реализации муниципальной программы и прочие мероприятия</t>
  </si>
  <si>
    <t>бюджеты муниципальных   образований</t>
  </si>
  <si>
    <t>Наименование ГРБС</t>
  </si>
  <si>
    <t>всего расходные обязательства по программе</t>
  </si>
  <si>
    <t>Х</t>
  </si>
  <si>
    <t>090 </t>
  </si>
  <si>
    <t>Администрация Шушенского района</t>
  </si>
  <si>
    <t>009 </t>
  </si>
  <si>
    <t>Создание условий для эффективного и ответственного управления муниципальными финансами, повышения устойчивости бюджетов поселений Шушенского района, содействие повышению качества управления муниципальными финансами поселений района.</t>
  </si>
  <si>
    <t>всего расходные обязательства по подпрограмме</t>
  </si>
  <si>
    <t> Х</t>
  </si>
  <si>
    <t>Финансовое управление администрации района</t>
  </si>
  <si>
    <t>Источник финансирования</t>
  </si>
  <si>
    <t>примечание</t>
  </si>
  <si>
    <t>"Создание условий для эффективного и ответственного управления муниципальными финансами, повышения устойчивости бюджетов поселений Шушенского района, содействие повышению качества управления муниципальными финансами поселений района</t>
  </si>
  <si>
    <t>"Обеспечение реализации муниципальной программы и прочие мероприятия"</t>
  </si>
  <si>
    <t>не менее 40%</t>
  </si>
  <si>
    <t>"Управление муниципальными финансами"</t>
  </si>
  <si>
    <t>«Управление муниципальными финансами»</t>
  </si>
  <si>
    <t>1120090610</t>
  </si>
  <si>
    <t>не менее 2,0</t>
  </si>
  <si>
    <t>111</t>
  </si>
  <si>
    <t>119</t>
  </si>
  <si>
    <t>244</t>
  </si>
  <si>
    <t>-</t>
  </si>
  <si>
    <t>не менее 90,0%</t>
  </si>
  <si>
    <t>2021 год</t>
  </si>
  <si>
    <t xml:space="preserve">Отчетный период </t>
  </si>
  <si>
    <t>2022 год</t>
  </si>
  <si>
    <t>не менее 90,1%</t>
  </si>
  <si>
    <t>не менее 90,3%</t>
  </si>
  <si>
    <t>2023 год</t>
  </si>
  <si>
    <t>2023год</t>
  </si>
  <si>
    <t>2024 год</t>
  </si>
  <si>
    <t>0113</t>
  </si>
  <si>
    <t>план по состоянию на 01.07.2022</t>
  </si>
  <si>
    <t>Руководитель финансового управления администрации Шушенского района                                                               И.А. Виленская</t>
  </si>
  <si>
    <r>
      <t xml:space="preserve">Информация </t>
    </r>
    <r>
      <rPr>
        <b/>
        <u/>
        <sz val="28"/>
        <rFont val="Times New Roman"/>
        <family val="1"/>
        <charset val="204"/>
      </rPr>
      <t xml:space="preserve">за 2022 год </t>
    </r>
    <r>
      <rPr>
        <sz val="28"/>
        <rFont val="Times New Roman"/>
        <family val="1"/>
        <charset val="204"/>
      </rPr>
      <t>об использовании бюджетных ассигнований районного бюджета и иных средств на реализацию мероприятий муниципальной программы</t>
    </r>
    <r>
      <rPr>
        <b/>
        <u/>
        <sz val="28"/>
        <rFont val="Times New Roman"/>
        <family val="1"/>
        <charset val="204"/>
      </rPr>
      <t xml:space="preserve"> "Управление муниципальными финансами" </t>
    </r>
    <r>
      <rPr>
        <sz val="28"/>
        <rFont val="Times New Roman"/>
        <family val="1"/>
        <charset val="204"/>
      </rPr>
      <t xml:space="preserve"> (с расшифровкой по главным распорядителям средств районного бюджета, ведомственным целевым программам, основным мероприятиям, а также по годам реализации муниципальной программы)</t>
    </r>
  </si>
  <si>
    <t xml:space="preserve">                                        Руководитель финансового управления администрации Шушенского района                                                               И.А. Виленская</t>
  </si>
  <si>
    <r>
      <t xml:space="preserve">Информация о целевых показателях и показателях результативности муниципальной программы «Управление муниципальными финансами»  за </t>
    </r>
    <r>
      <rPr>
        <b/>
        <u/>
        <sz val="20"/>
        <color theme="1"/>
        <rFont val="Times New Roman"/>
        <family val="1"/>
        <charset val="204"/>
      </rPr>
      <t>2022 год</t>
    </r>
  </si>
  <si>
    <r>
      <t xml:space="preserve">Информация о ресурсном обеспечении и прогнозной оценке расходов на реализацию целей муниципальной программы </t>
    </r>
    <r>
      <rPr>
        <b/>
        <sz val="18"/>
        <color theme="1"/>
        <rFont val="Times New Roman"/>
        <family val="1"/>
        <charset val="204"/>
      </rPr>
      <t xml:space="preserve"> </t>
    </r>
    <r>
      <rPr>
        <b/>
        <u/>
        <sz val="18"/>
        <color theme="1"/>
        <rFont val="Times New Roman"/>
        <family val="1"/>
        <charset val="204"/>
      </rPr>
      <t xml:space="preserve">"Управление муниципальными финансами " </t>
    </r>
    <r>
      <rPr>
        <b/>
        <sz val="18"/>
        <color theme="1"/>
        <rFont val="Times New Roman"/>
        <family val="1"/>
        <charset val="204"/>
      </rPr>
      <t xml:space="preserve"> </t>
    </r>
    <r>
      <rPr>
        <sz val="18"/>
        <color theme="1"/>
        <rFont val="Times New Roman"/>
        <family val="1"/>
        <charset val="204"/>
      </rPr>
      <t xml:space="preserve">с учетом источников финансирования, в том числе по уровням бюджетной системы </t>
    </r>
    <r>
      <rPr>
        <b/>
        <u/>
        <sz val="18"/>
        <color theme="1"/>
        <rFont val="Times New Roman"/>
        <family val="1"/>
        <charset val="204"/>
      </rPr>
      <t>за 2022 год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</si>
</sst>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"/>
    <numFmt numFmtId="165" formatCode="0.000"/>
    <numFmt numFmtId="166" formatCode="0.0"/>
    <numFmt numFmtId="167" formatCode="0.0%"/>
    <numFmt numFmtId="168" formatCode="#,##0.000"/>
  </numFmts>
  <fonts count="36" x14ac:knownFonts="1">
    <font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</font>
    <font>
      <b/>
      <sz val="14"/>
      <name val="Times New Roman"/>
      <family val="1"/>
    </font>
    <font>
      <sz val="10"/>
      <name val="Times New Roman"/>
      <family val="1"/>
    </font>
    <font>
      <sz val="9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8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u/>
      <sz val="18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i/>
      <u/>
      <sz val="14"/>
      <color theme="1"/>
      <name val="Times New Roman"/>
      <family val="1"/>
      <charset val="204"/>
    </font>
    <font>
      <b/>
      <i/>
      <u/>
      <sz val="12"/>
      <color theme="1"/>
      <name val="Times New Roman"/>
      <family val="1"/>
      <charset val="204"/>
    </font>
    <font>
      <i/>
      <sz val="12"/>
      <color theme="1"/>
      <name val="Calibri"/>
      <family val="2"/>
      <charset val="204"/>
      <scheme val="minor"/>
    </font>
    <font>
      <sz val="28"/>
      <name val="Times New Roman"/>
      <family val="1"/>
      <charset val="204"/>
    </font>
    <font>
      <b/>
      <u/>
      <sz val="28"/>
      <name val="Times New Roman"/>
      <family val="1"/>
      <charset val="204"/>
    </font>
    <font>
      <b/>
      <u/>
      <sz val="20"/>
      <color theme="1"/>
      <name val="Times New Roman"/>
      <family val="1"/>
      <charset val="204"/>
    </font>
    <font>
      <i/>
      <u/>
      <sz val="2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22"/>
      <color theme="1"/>
      <name val="Times New Roman"/>
      <family val="1"/>
      <charset val="204"/>
    </font>
    <font>
      <b/>
      <i/>
      <u/>
      <sz val="16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i/>
      <sz val="16"/>
      <color theme="1"/>
      <name val="Times New Roman"/>
      <family val="1"/>
      <charset val="204"/>
    </font>
    <font>
      <b/>
      <i/>
      <u/>
      <sz val="18"/>
      <color theme="1"/>
      <name val="Times New Roman"/>
      <family val="1"/>
      <charset val="204"/>
    </font>
    <font>
      <i/>
      <sz val="18"/>
      <color theme="1"/>
      <name val="Times New Roman"/>
      <family val="1"/>
      <charset val="204"/>
    </font>
    <font>
      <sz val="2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u/>
      <sz val="1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52">
    <xf numFmtId="0" fontId="0" fillId="0" borderId="0" xfId="0"/>
    <xf numFmtId="0" fontId="0" fillId="0" borderId="0" xfId="0" applyBorder="1"/>
    <xf numFmtId="0" fontId="5" fillId="0" borderId="0" xfId="0" applyFont="1" applyBorder="1"/>
    <xf numFmtId="0" fontId="9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2" fillId="0" borderId="0" xfId="0" applyFont="1" applyAlignment="1">
      <alignment wrapText="1"/>
    </xf>
    <xf numFmtId="164" fontId="6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3" fillId="0" borderId="0" xfId="0" applyFont="1" applyBorder="1"/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wrapText="1"/>
    </xf>
    <xf numFmtId="164" fontId="1" fillId="0" borderId="0" xfId="0" applyNumberFormat="1" applyFont="1" applyFill="1" applyBorder="1" applyAlignment="1">
      <alignment vertical="center" wrapText="1"/>
    </xf>
    <xf numFmtId="164" fontId="6" fillId="0" borderId="0" xfId="0" applyNumberFormat="1" applyFont="1" applyFill="1" applyBorder="1" applyAlignment="1">
      <alignment vertical="center" wrapText="1"/>
    </xf>
    <xf numFmtId="0" fontId="3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7" fillId="0" borderId="0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/>
    </xf>
    <xf numFmtId="165" fontId="8" fillId="0" borderId="1" xfId="0" applyNumberFormat="1" applyFont="1" applyBorder="1" applyAlignment="1">
      <alignment horizontal="center" vertical="center"/>
    </xf>
    <xf numFmtId="0" fontId="10" fillId="0" borderId="0" xfId="0" applyFont="1"/>
    <xf numFmtId="0" fontId="11" fillId="0" borderId="0" xfId="0" applyFont="1" applyAlignment="1">
      <alignment vertical="center"/>
    </xf>
    <xf numFmtId="0" fontId="9" fillId="0" borderId="1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vertical="center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vertical="center"/>
    </xf>
    <xf numFmtId="0" fontId="16" fillId="0" borderId="1" xfId="0" applyFont="1" applyBorder="1" applyAlignment="1">
      <alignment vertical="center" wrapText="1"/>
    </xf>
    <xf numFmtId="0" fontId="17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vertical="center" wrapText="1"/>
    </xf>
    <xf numFmtId="0" fontId="19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vertical="center"/>
    </xf>
    <xf numFmtId="0" fontId="20" fillId="0" borderId="1" xfId="0" applyFont="1" applyBorder="1" applyAlignment="1">
      <alignment vertical="center" wrapText="1"/>
    </xf>
    <xf numFmtId="0" fontId="14" fillId="0" borderId="0" xfId="0" applyFont="1" applyAlignment="1">
      <alignment vertical="center"/>
    </xf>
    <xf numFmtId="0" fontId="9" fillId="0" borderId="1" xfId="0" applyFont="1" applyBorder="1" applyAlignment="1">
      <alignment horizontal="justify" vertical="center" wrapText="1"/>
    </xf>
    <xf numFmtId="9" fontId="9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3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166" fontId="9" fillId="0" borderId="1" xfId="0" applyNumberFormat="1" applyFont="1" applyBorder="1" applyAlignment="1">
      <alignment horizontal="center" vertical="center" wrapText="1"/>
    </xf>
    <xf numFmtId="167" fontId="9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9" fontId="17" fillId="0" borderId="1" xfId="0" applyNumberFormat="1" applyFont="1" applyBorder="1" applyAlignment="1">
      <alignment horizontal="center" vertical="center"/>
    </xf>
    <xf numFmtId="10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165" fontId="8" fillId="0" borderId="1" xfId="0" applyNumberFormat="1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8" fillId="0" borderId="6" xfId="0" applyFont="1" applyBorder="1" applyAlignment="1">
      <alignment vertical="center" wrapText="1"/>
    </xf>
    <xf numFmtId="0" fontId="17" fillId="0" borderId="1" xfId="0" applyFont="1" applyBorder="1" applyAlignment="1">
      <alignment vertical="center"/>
    </xf>
    <xf numFmtId="0" fontId="0" fillId="2" borderId="0" xfId="0" applyFill="1"/>
    <xf numFmtId="0" fontId="9" fillId="2" borderId="1" xfId="0" applyFont="1" applyFill="1" applyBorder="1" applyAlignment="1">
      <alignment horizontal="center" vertical="center"/>
    </xf>
    <xf numFmtId="0" fontId="0" fillId="2" borderId="0" xfId="0" applyFill="1" applyBorder="1"/>
    <xf numFmtId="168" fontId="26" fillId="0" borderId="1" xfId="0" applyNumberFormat="1" applyFont="1" applyBorder="1" applyAlignment="1">
      <alignment vertical="center"/>
    </xf>
    <xf numFmtId="168" fontId="26" fillId="2" borderId="1" xfId="0" applyNumberFormat="1" applyFont="1" applyFill="1" applyBorder="1" applyAlignment="1">
      <alignment vertical="center"/>
    </xf>
    <xf numFmtId="168" fontId="26" fillId="0" borderId="1" xfId="0" applyNumberFormat="1" applyFont="1" applyBorder="1" applyAlignment="1">
      <alignment horizontal="center" vertical="center"/>
    </xf>
    <xf numFmtId="168" fontId="26" fillId="2" borderId="1" xfId="0" applyNumberFormat="1" applyFont="1" applyFill="1" applyBorder="1" applyAlignment="1">
      <alignment horizontal="center" vertical="center"/>
    </xf>
    <xf numFmtId="168" fontId="28" fillId="0" borderId="1" xfId="0" applyNumberFormat="1" applyFont="1" applyBorder="1" applyAlignment="1">
      <alignment horizontal="center" vertical="center"/>
    </xf>
    <xf numFmtId="168" fontId="28" fillId="2" borderId="1" xfId="0" applyNumberFormat="1" applyFont="1" applyFill="1" applyBorder="1" applyAlignment="1">
      <alignment horizontal="center" vertical="center"/>
    </xf>
    <xf numFmtId="168" fontId="29" fillId="0" borderId="1" xfId="0" applyNumberFormat="1" applyFont="1" applyBorder="1" applyAlignment="1">
      <alignment horizontal="center" vertical="center"/>
    </xf>
    <xf numFmtId="168" fontId="29" fillId="0" borderId="1" xfId="0" applyNumberFormat="1" applyFont="1" applyBorder="1" applyAlignment="1">
      <alignment vertical="center"/>
    </xf>
    <xf numFmtId="168" fontId="29" fillId="2" borderId="1" xfId="0" applyNumberFormat="1" applyFont="1" applyFill="1" applyBorder="1" applyAlignment="1">
      <alignment vertical="center"/>
    </xf>
    <xf numFmtId="168" fontId="30" fillId="0" borderId="1" xfId="0" applyNumberFormat="1" applyFont="1" applyBorder="1" applyAlignment="1">
      <alignment horizontal="center" vertical="center"/>
    </xf>
    <xf numFmtId="168" fontId="30" fillId="2" borderId="1" xfId="0" applyNumberFormat="1" applyFont="1" applyFill="1" applyBorder="1" applyAlignment="1">
      <alignment vertical="center"/>
    </xf>
    <xf numFmtId="168" fontId="30" fillId="0" borderId="1" xfId="0" applyNumberFormat="1" applyFont="1" applyBorder="1" applyAlignment="1">
      <alignment vertical="center"/>
    </xf>
    <xf numFmtId="168" fontId="30" fillId="0" borderId="5" xfId="0" applyNumberFormat="1" applyFont="1" applyBorder="1" applyAlignment="1">
      <alignment vertical="center"/>
    </xf>
    <xf numFmtId="0" fontId="17" fillId="0" borderId="5" xfId="0" applyFont="1" applyBorder="1" applyAlignment="1">
      <alignment horizontal="center" vertical="center"/>
    </xf>
    <xf numFmtId="168" fontId="30" fillId="0" borderId="1" xfId="0" applyNumberFormat="1" applyFont="1" applyBorder="1" applyAlignment="1">
      <alignment horizontal="right" vertical="center"/>
    </xf>
    <xf numFmtId="2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67" fontId="9" fillId="2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34" fillId="0" borderId="6" xfId="0" applyFont="1" applyBorder="1" applyAlignment="1">
      <alignment horizontal="center" wrapText="1"/>
    </xf>
    <xf numFmtId="0" fontId="34" fillId="0" borderId="2" xfId="0" applyFont="1" applyBorder="1" applyAlignment="1">
      <alignment horizontal="center" wrapText="1"/>
    </xf>
    <xf numFmtId="0" fontId="34" fillId="0" borderId="5" xfId="0" applyFont="1" applyBorder="1" applyAlignment="1">
      <alignment horizont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14" fillId="0" borderId="14" xfId="0" applyFont="1" applyBorder="1" applyAlignment="1">
      <alignment horizontal="center" vertical="center"/>
    </xf>
    <xf numFmtId="0" fontId="35" fillId="0" borderId="1" xfId="0" applyFont="1" applyBorder="1" applyAlignment="1">
      <alignment horizontal="center" vertical="center" wrapText="1"/>
    </xf>
    <xf numFmtId="49" fontId="17" fillId="0" borderId="1" xfId="0" applyNumberFormat="1" applyFont="1" applyBorder="1" applyAlignment="1">
      <alignment horizontal="center" vertical="center"/>
    </xf>
    <xf numFmtId="0" fontId="25" fillId="0" borderId="4" xfId="0" applyFont="1" applyBorder="1" applyAlignment="1">
      <alignment horizontal="center" vertical="center" wrapText="1"/>
    </xf>
    <xf numFmtId="0" fontId="32" fillId="0" borderId="2" xfId="0" applyFont="1" applyBorder="1" applyAlignment="1">
      <alignment horizontal="center" vertical="center" wrapText="1"/>
    </xf>
    <xf numFmtId="0" fontId="32" fillId="0" borderId="5" xfId="0" applyFont="1" applyBorder="1" applyAlignment="1">
      <alignment horizontal="center" vertical="center" wrapText="1"/>
    </xf>
    <xf numFmtId="49" fontId="9" fillId="0" borderId="2" xfId="0" applyNumberFormat="1" applyFont="1" applyBorder="1" applyAlignment="1">
      <alignment horizontal="center" vertical="center"/>
    </xf>
    <xf numFmtId="49" fontId="9" fillId="0" borderId="5" xfId="0" applyNumberFormat="1" applyFont="1" applyBorder="1" applyAlignment="1">
      <alignment horizontal="center" vertical="center"/>
    </xf>
    <xf numFmtId="49" fontId="17" fillId="0" borderId="2" xfId="0" applyNumberFormat="1" applyFont="1" applyBorder="1" applyAlignment="1">
      <alignment horizontal="center" vertical="center"/>
    </xf>
    <xf numFmtId="49" fontId="17" fillId="0" borderId="5" xfId="0" applyNumberFormat="1" applyFont="1" applyBorder="1" applyAlignment="1">
      <alignment horizontal="center" vertical="center"/>
    </xf>
    <xf numFmtId="0" fontId="22" fillId="0" borderId="0" xfId="0" applyFont="1" applyAlignment="1">
      <alignment horizont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33" fillId="0" borderId="0" xfId="0" applyFont="1" applyAlignment="1">
      <alignment horizontal="left" vertical="center"/>
    </xf>
    <xf numFmtId="0" fontId="11" fillId="0" borderId="8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27" fillId="0" borderId="6" xfId="0" applyFont="1" applyBorder="1" applyAlignment="1">
      <alignment horizontal="center" vertical="center" wrapText="1"/>
    </xf>
    <xf numFmtId="0" fontId="27" fillId="0" borderId="2" xfId="0" applyFont="1" applyBorder="1" applyAlignment="1">
      <alignment horizontal="center" vertical="center" wrapText="1"/>
    </xf>
    <xf numFmtId="0" fontId="27" fillId="0" borderId="5" xfId="0" applyFont="1" applyBorder="1" applyAlignment="1">
      <alignment horizontal="center" vertical="center" wrapText="1"/>
    </xf>
    <xf numFmtId="0" fontId="25" fillId="0" borderId="9" xfId="0" applyFont="1" applyBorder="1" applyAlignment="1">
      <alignment horizontal="center" vertical="center" wrapText="1"/>
    </xf>
    <xf numFmtId="0" fontId="25" fillId="0" borderId="11" xfId="0" applyFont="1" applyBorder="1" applyAlignment="1">
      <alignment horizontal="center" vertical="center" wrapText="1"/>
    </xf>
    <xf numFmtId="0" fontId="21" fillId="0" borderId="6" xfId="0" applyFont="1" applyBorder="1" applyAlignment="1">
      <alignment horizontal="center" wrapText="1"/>
    </xf>
    <xf numFmtId="0" fontId="21" fillId="0" borderId="2" xfId="0" applyFont="1" applyBorder="1" applyAlignment="1">
      <alignment horizontal="center" wrapText="1"/>
    </xf>
    <xf numFmtId="0" fontId="21" fillId="0" borderId="5" xfId="0" applyFont="1" applyBorder="1" applyAlignment="1">
      <alignment horizontal="center" wrapText="1"/>
    </xf>
    <xf numFmtId="0" fontId="17" fillId="0" borderId="2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8" fillId="0" borderId="6" xfId="0" applyFont="1" applyBorder="1" applyAlignment="1">
      <alignment horizontal="center" vertical="center" textRotation="90" wrapText="1"/>
    </xf>
    <xf numFmtId="0" fontId="8" fillId="0" borderId="2" xfId="0" applyFont="1" applyBorder="1" applyAlignment="1">
      <alignment horizontal="center" vertical="center" textRotation="90" wrapText="1"/>
    </xf>
    <xf numFmtId="0" fontId="8" fillId="0" borderId="5" xfId="0" applyFont="1" applyBorder="1" applyAlignment="1">
      <alignment horizontal="center" vertical="center" textRotation="90" wrapText="1"/>
    </xf>
    <xf numFmtId="0" fontId="8" fillId="0" borderId="1" xfId="0" applyFont="1" applyBorder="1" applyAlignment="1">
      <alignment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tabSelected="1" view="pageBreakPreview" zoomScale="60" zoomScaleNormal="100" workbookViewId="0">
      <pane ySplit="5" topLeftCell="A6" activePane="bottomLeft" state="frozen"/>
      <selection pane="bottomLeft" activeCell="I16" sqref="I16"/>
    </sheetView>
  </sheetViews>
  <sheetFormatPr defaultRowHeight="15" x14ac:dyDescent="0.25"/>
  <cols>
    <col min="2" max="2" width="78.85546875" customWidth="1"/>
    <col min="3" max="3" width="15.140625" customWidth="1"/>
    <col min="4" max="4" width="13.28515625" customWidth="1"/>
    <col min="5" max="5" width="15.42578125" customWidth="1"/>
    <col min="6" max="6" width="12.42578125" customWidth="1"/>
    <col min="7" max="7" width="11.28515625" customWidth="1"/>
    <col min="8" max="8" width="13.7109375" customWidth="1"/>
    <col min="9" max="9" width="10.5703125" customWidth="1"/>
    <col min="10" max="10" width="11.85546875" customWidth="1"/>
    <col min="11" max="11" width="14.42578125" customWidth="1"/>
    <col min="12" max="12" width="30.5703125" customWidth="1"/>
  </cols>
  <sheetData>
    <row r="1" spans="1:12" ht="46.5" customHeight="1" x14ac:dyDescent="0.25">
      <c r="A1" s="83" t="s">
        <v>92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</row>
    <row r="2" spans="1:12" ht="18.75" x14ac:dyDescent="0.25">
      <c r="A2" s="3"/>
    </row>
    <row r="3" spans="1:12" ht="30.75" customHeight="1" x14ac:dyDescent="0.25">
      <c r="A3" s="82" t="s">
        <v>0</v>
      </c>
      <c r="B3" s="82" t="s">
        <v>24</v>
      </c>
      <c r="C3" s="82" t="s">
        <v>48</v>
      </c>
      <c r="D3" s="87" t="s">
        <v>80</v>
      </c>
      <c r="E3" s="88"/>
      <c r="F3" s="82" t="s">
        <v>81</v>
      </c>
      <c r="G3" s="82"/>
      <c r="H3" s="82"/>
      <c r="I3" s="82"/>
      <c r="J3" s="82" t="s">
        <v>46</v>
      </c>
      <c r="K3" s="82"/>
      <c r="L3" s="84" t="s">
        <v>47</v>
      </c>
    </row>
    <row r="4" spans="1:12" ht="32.25" customHeight="1" x14ac:dyDescent="0.25">
      <c r="A4" s="82"/>
      <c r="B4" s="82"/>
      <c r="C4" s="82"/>
      <c r="D4" s="87" t="s">
        <v>79</v>
      </c>
      <c r="E4" s="88"/>
      <c r="F4" s="82" t="s">
        <v>45</v>
      </c>
      <c r="G4" s="82"/>
      <c r="H4" s="82" t="s">
        <v>1</v>
      </c>
      <c r="I4" s="82"/>
      <c r="J4" s="5" t="s">
        <v>84</v>
      </c>
      <c r="K4" s="51" t="s">
        <v>86</v>
      </c>
      <c r="L4" s="85"/>
    </row>
    <row r="5" spans="1:12" ht="19.5" customHeight="1" x14ac:dyDescent="0.25">
      <c r="A5" s="82"/>
      <c r="B5" s="82"/>
      <c r="C5" s="82"/>
      <c r="D5" s="45" t="s">
        <v>3</v>
      </c>
      <c r="E5" s="4" t="s">
        <v>2</v>
      </c>
      <c r="F5" s="4" t="s">
        <v>44</v>
      </c>
      <c r="G5" s="4" t="s">
        <v>2</v>
      </c>
      <c r="H5" s="4" t="s">
        <v>44</v>
      </c>
      <c r="I5" s="4" t="s">
        <v>2</v>
      </c>
      <c r="J5" s="38" t="s">
        <v>44</v>
      </c>
      <c r="K5" s="38" t="s">
        <v>44</v>
      </c>
      <c r="L5" s="86"/>
    </row>
    <row r="6" spans="1:12" ht="47.25" customHeight="1" x14ac:dyDescent="0.25">
      <c r="A6" s="23">
        <v>1</v>
      </c>
      <c r="B6" s="89" t="s">
        <v>25</v>
      </c>
      <c r="C6" s="90"/>
      <c r="D6" s="90"/>
      <c r="E6" s="90"/>
      <c r="F6" s="90"/>
      <c r="G6" s="90"/>
      <c r="H6" s="90"/>
      <c r="I6" s="90"/>
      <c r="J6" s="90"/>
      <c r="K6" s="90"/>
      <c r="L6" s="91"/>
    </row>
    <row r="7" spans="1:12" ht="95.25" customHeight="1" x14ac:dyDescent="0.25">
      <c r="A7" s="23" t="s">
        <v>26</v>
      </c>
      <c r="B7" s="36" t="s">
        <v>27</v>
      </c>
      <c r="C7" s="23" t="s">
        <v>15</v>
      </c>
      <c r="D7" s="43" t="s">
        <v>73</v>
      </c>
      <c r="E7" s="75">
        <v>2.95</v>
      </c>
      <c r="F7" s="76" t="s">
        <v>73</v>
      </c>
      <c r="G7" s="23">
        <v>1.5</v>
      </c>
      <c r="H7" s="46" t="s">
        <v>73</v>
      </c>
      <c r="I7" s="23">
        <v>3.4</v>
      </c>
      <c r="J7" s="46" t="s">
        <v>73</v>
      </c>
      <c r="K7" s="46" t="s">
        <v>73</v>
      </c>
      <c r="L7" s="80" t="s">
        <v>77</v>
      </c>
    </row>
    <row r="8" spans="1:12" ht="60.75" customHeight="1" x14ac:dyDescent="0.25">
      <c r="A8" s="23" t="s">
        <v>28</v>
      </c>
      <c r="B8" s="36" t="s">
        <v>29</v>
      </c>
      <c r="C8" s="23" t="s">
        <v>30</v>
      </c>
      <c r="D8" s="44" t="s">
        <v>78</v>
      </c>
      <c r="E8" s="44">
        <v>0.90100000000000002</v>
      </c>
      <c r="F8" s="54" t="s">
        <v>82</v>
      </c>
      <c r="G8" s="44">
        <v>0.88700000000000001</v>
      </c>
      <c r="H8" s="54" t="s">
        <v>82</v>
      </c>
      <c r="I8" s="44">
        <v>0.90300000000000002</v>
      </c>
      <c r="J8" s="46" t="s">
        <v>83</v>
      </c>
      <c r="K8" s="46" t="s">
        <v>83</v>
      </c>
      <c r="L8" s="80" t="s">
        <v>77</v>
      </c>
    </row>
    <row r="9" spans="1:12" ht="63" customHeight="1" x14ac:dyDescent="0.25">
      <c r="A9" s="23"/>
      <c r="B9" s="92" t="s">
        <v>31</v>
      </c>
      <c r="C9" s="93"/>
      <c r="D9" s="93"/>
      <c r="E9" s="93"/>
      <c r="F9" s="93"/>
      <c r="G9" s="93"/>
      <c r="H9" s="93"/>
      <c r="I9" s="93"/>
      <c r="J9" s="93"/>
      <c r="K9" s="93"/>
      <c r="L9" s="94"/>
    </row>
    <row r="10" spans="1:12" ht="63" customHeight="1" x14ac:dyDescent="0.25">
      <c r="A10" s="23"/>
      <c r="B10" s="92" t="s">
        <v>32</v>
      </c>
      <c r="C10" s="93"/>
      <c r="D10" s="93"/>
      <c r="E10" s="93"/>
      <c r="F10" s="93"/>
      <c r="G10" s="93"/>
      <c r="H10" s="93"/>
      <c r="I10" s="93"/>
      <c r="J10" s="93"/>
      <c r="K10" s="93"/>
      <c r="L10" s="94"/>
    </row>
    <row r="11" spans="1:12" ht="72.75" customHeight="1" x14ac:dyDescent="0.25">
      <c r="A11" s="23" t="s">
        <v>26</v>
      </c>
      <c r="B11" s="36" t="s">
        <v>27</v>
      </c>
      <c r="C11" s="23" t="s">
        <v>15</v>
      </c>
      <c r="D11" s="47" t="str">
        <f t="shared" ref="D11:K11" si="0">D7</f>
        <v>не менее 2,0</v>
      </c>
      <c r="E11" s="39">
        <f t="shared" si="0"/>
        <v>2.95</v>
      </c>
      <c r="F11" s="39" t="str">
        <f t="shared" si="0"/>
        <v>не менее 2,0</v>
      </c>
      <c r="G11" s="39">
        <f t="shared" si="0"/>
        <v>1.5</v>
      </c>
      <c r="H11" s="39" t="str">
        <f t="shared" si="0"/>
        <v>не менее 2,0</v>
      </c>
      <c r="I11" s="39">
        <f t="shared" si="0"/>
        <v>3.4</v>
      </c>
      <c r="J11" s="39" t="str">
        <f t="shared" si="0"/>
        <v>не менее 2,0</v>
      </c>
      <c r="K11" s="39" t="str">
        <f t="shared" si="0"/>
        <v>не менее 2,0</v>
      </c>
      <c r="L11" s="81" t="s">
        <v>77</v>
      </c>
    </row>
    <row r="12" spans="1:12" ht="56.25" x14ac:dyDescent="0.25">
      <c r="A12" s="23" t="s">
        <v>28</v>
      </c>
      <c r="B12" s="36" t="s">
        <v>33</v>
      </c>
      <c r="C12" s="23" t="s">
        <v>15</v>
      </c>
      <c r="D12" s="47">
        <v>0</v>
      </c>
      <c r="E12" s="23">
        <v>0</v>
      </c>
      <c r="F12" s="23">
        <v>0</v>
      </c>
      <c r="G12" s="23">
        <v>0</v>
      </c>
      <c r="H12" s="23">
        <v>0</v>
      </c>
      <c r="I12" s="23">
        <v>0</v>
      </c>
      <c r="J12" s="23">
        <v>0</v>
      </c>
      <c r="K12" s="23">
        <v>0</v>
      </c>
      <c r="L12" s="81" t="s">
        <v>77</v>
      </c>
    </row>
    <row r="13" spans="1:12" ht="47.25" customHeight="1" x14ac:dyDescent="0.25">
      <c r="A13" s="23"/>
      <c r="B13" s="92" t="s">
        <v>35</v>
      </c>
      <c r="C13" s="93"/>
      <c r="D13" s="93"/>
      <c r="E13" s="93"/>
      <c r="F13" s="93"/>
      <c r="G13" s="93"/>
      <c r="H13" s="93"/>
      <c r="I13" s="93"/>
      <c r="J13" s="93"/>
      <c r="K13" s="93"/>
      <c r="L13" s="94"/>
    </row>
    <row r="14" spans="1:12" ht="31.5" customHeight="1" x14ac:dyDescent="0.25">
      <c r="A14" s="23"/>
      <c r="B14" s="92" t="s">
        <v>36</v>
      </c>
      <c r="C14" s="93"/>
      <c r="D14" s="93"/>
      <c r="E14" s="93"/>
      <c r="F14" s="93"/>
      <c r="G14" s="93"/>
      <c r="H14" s="93"/>
      <c r="I14" s="93"/>
      <c r="J14" s="93"/>
      <c r="K14" s="93"/>
      <c r="L14" s="94"/>
    </row>
    <row r="15" spans="1:12" ht="60.75" customHeight="1" x14ac:dyDescent="0.25">
      <c r="A15" s="23" t="s">
        <v>37</v>
      </c>
      <c r="B15" s="36" t="s">
        <v>38</v>
      </c>
      <c r="C15" s="23" t="s">
        <v>30</v>
      </c>
      <c r="D15" s="49" t="str">
        <f t="shared" ref="D15:E15" si="1">D8</f>
        <v>не менее 90,0%</v>
      </c>
      <c r="E15" s="49">
        <f t="shared" si="1"/>
        <v>0.90100000000000002</v>
      </c>
      <c r="F15" s="37" t="str">
        <f t="shared" ref="F15:K15" si="2">F8</f>
        <v>не менее 90,1%</v>
      </c>
      <c r="G15" s="44">
        <f>G8/100</f>
        <v>8.8699999999999994E-3</v>
      </c>
      <c r="H15" s="37" t="str">
        <f t="shared" si="2"/>
        <v>не менее 90,1%</v>
      </c>
      <c r="I15" s="44">
        <f>I8</f>
        <v>0.90300000000000002</v>
      </c>
      <c r="J15" s="37" t="str">
        <f t="shared" si="2"/>
        <v>не менее 90,3%</v>
      </c>
      <c r="K15" s="37" t="str">
        <f t="shared" si="2"/>
        <v>не менее 90,3%</v>
      </c>
      <c r="L15" s="81" t="s">
        <v>77</v>
      </c>
    </row>
    <row r="16" spans="1:12" ht="63.75" customHeight="1" x14ac:dyDescent="0.25">
      <c r="A16" s="23" t="s">
        <v>39</v>
      </c>
      <c r="B16" s="36" t="s">
        <v>40</v>
      </c>
      <c r="C16" s="23" t="s">
        <v>30</v>
      </c>
      <c r="D16" s="44" t="s">
        <v>41</v>
      </c>
      <c r="E16" s="44">
        <v>0.997</v>
      </c>
      <c r="F16" s="23" t="s">
        <v>69</v>
      </c>
      <c r="G16" s="77">
        <v>0.46600000000000003</v>
      </c>
      <c r="H16" s="23" t="s">
        <v>41</v>
      </c>
      <c r="I16" s="44">
        <v>0.98499999999999999</v>
      </c>
      <c r="J16" s="23" t="s">
        <v>41</v>
      </c>
      <c r="K16" s="23" t="s">
        <v>41</v>
      </c>
      <c r="L16" s="81" t="s">
        <v>77</v>
      </c>
    </row>
    <row r="17" spans="1:14" ht="72" customHeight="1" x14ac:dyDescent="0.25">
      <c r="A17" s="23" t="s">
        <v>42</v>
      </c>
      <c r="B17" s="36" t="s">
        <v>43</v>
      </c>
      <c r="C17" s="23" t="s">
        <v>34</v>
      </c>
      <c r="D17" s="50">
        <v>1</v>
      </c>
      <c r="E17" s="23">
        <v>1</v>
      </c>
      <c r="F17" s="37" t="s">
        <v>77</v>
      </c>
      <c r="G17" s="37" t="s">
        <v>77</v>
      </c>
      <c r="H17" s="23">
        <v>1</v>
      </c>
      <c r="I17" s="78">
        <v>1</v>
      </c>
      <c r="J17" s="23">
        <v>1</v>
      </c>
      <c r="K17" s="23">
        <v>1</v>
      </c>
      <c r="L17" s="81" t="s">
        <v>77</v>
      </c>
    </row>
    <row r="18" spans="1:14" ht="50.25" customHeight="1" x14ac:dyDescent="0.25">
      <c r="A18" s="95" t="s">
        <v>89</v>
      </c>
      <c r="B18" s="95"/>
      <c r="C18" s="95"/>
      <c r="D18" s="95"/>
      <c r="E18" s="95"/>
      <c r="F18" s="95"/>
      <c r="G18" s="95"/>
      <c r="H18" s="95"/>
      <c r="I18" s="95"/>
      <c r="J18" s="95"/>
      <c r="K18" s="95"/>
      <c r="L18" s="95"/>
      <c r="M18" s="35"/>
      <c r="N18" s="35"/>
    </row>
  </sheetData>
  <mergeCells count="17">
    <mergeCell ref="B6:L6"/>
    <mergeCell ref="B9:L9"/>
    <mergeCell ref="B10:L10"/>
    <mergeCell ref="B13:L13"/>
    <mergeCell ref="A18:L18"/>
    <mergeCell ref="B14:L14"/>
    <mergeCell ref="A3:A5"/>
    <mergeCell ref="A1:L1"/>
    <mergeCell ref="L3:L5"/>
    <mergeCell ref="B3:B5"/>
    <mergeCell ref="C3:C5"/>
    <mergeCell ref="F3:I3"/>
    <mergeCell ref="F4:G4"/>
    <mergeCell ref="H4:I4"/>
    <mergeCell ref="J3:K3"/>
    <mergeCell ref="D3:E3"/>
    <mergeCell ref="D4:E4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6"/>
  <sheetViews>
    <sheetView view="pageBreakPreview" zoomScale="64" zoomScaleNormal="100" zoomScaleSheetLayoutView="64" zoomScalePageLayoutView="50" workbookViewId="0">
      <selection activeCell="A25" sqref="A25:P25"/>
    </sheetView>
  </sheetViews>
  <sheetFormatPr defaultRowHeight="15" x14ac:dyDescent="0.25"/>
  <cols>
    <col min="1" max="1" width="31.42578125" customWidth="1"/>
    <col min="2" max="2" width="65.42578125" customWidth="1"/>
    <col min="3" max="3" width="32.5703125" customWidth="1"/>
    <col min="6" max="6" width="19.5703125" customWidth="1"/>
    <col min="8" max="8" width="17.85546875" customWidth="1"/>
    <col min="9" max="9" width="19.28515625" customWidth="1"/>
    <col min="10" max="10" width="21.7109375" style="57" customWidth="1"/>
    <col min="11" max="11" width="19.28515625" style="57" customWidth="1"/>
    <col min="12" max="12" width="21.42578125" customWidth="1"/>
    <col min="13" max="13" width="20.140625" customWidth="1"/>
    <col min="14" max="14" width="22.28515625" customWidth="1"/>
    <col min="15" max="15" width="19.85546875" customWidth="1"/>
    <col min="16" max="16" width="24" customWidth="1"/>
  </cols>
  <sheetData>
    <row r="1" spans="1:23" ht="111.75" customHeight="1" x14ac:dyDescent="0.5">
      <c r="A1" s="105" t="s">
        <v>90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6"/>
      <c r="R1" s="6"/>
      <c r="S1" s="6"/>
      <c r="T1" s="6"/>
      <c r="U1" s="6"/>
      <c r="V1" s="6"/>
      <c r="W1" s="6"/>
    </row>
    <row r="2" spans="1:23" ht="18.75" x14ac:dyDescent="0.25">
      <c r="A2" s="3"/>
      <c r="P2" s="18"/>
    </row>
    <row r="3" spans="1:23" ht="25.5" customHeight="1" x14ac:dyDescent="0.25">
      <c r="A3" s="82" t="s">
        <v>4</v>
      </c>
      <c r="B3" s="106" t="s">
        <v>5</v>
      </c>
      <c r="C3" s="106" t="s">
        <v>55</v>
      </c>
      <c r="D3" s="106" t="s">
        <v>6</v>
      </c>
      <c r="E3" s="106"/>
      <c r="F3" s="106"/>
      <c r="G3" s="106"/>
      <c r="H3" s="106" t="s">
        <v>7</v>
      </c>
      <c r="I3" s="106"/>
      <c r="J3" s="106"/>
      <c r="K3" s="106"/>
      <c r="L3" s="106"/>
      <c r="M3" s="106"/>
      <c r="N3" s="106"/>
      <c r="O3" s="106"/>
      <c r="P3" s="127" t="s">
        <v>8</v>
      </c>
    </row>
    <row r="4" spans="1:23" ht="49.5" customHeight="1" x14ac:dyDescent="0.25">
      <c r="A4" s="82"/>
      <c r="B4" s="106"/>
      <c r="C4" s="106"/>
      <c r="D4" s="106"/>
      <c r="E4" s="106"/>
      <c r="F4" s="106"/>
      <c r="G4" s="106"/>
      <c r="H4" s="112" t="s">
        <v>79</v>
      </c>
      <c r="I4" s="113"/>
      <c r="J4" s="109" t="s">
        <v>81</v>
      </c>
      <c r="K4" s="109"/>
      <c r="L4" s="109"/>
      <c r="M4" s="110"/>
      <c r="N4" s="106" t="s">
        <v>46</v>
      </c>
      <c r="O4" s="106"/>
      <c r="P4" s="127"/>
    </row>
    <row r="5" spans="1:23" ht="15" customHeight="1" x14ac:dyDescent="0.25">
      <c r="A5" s="82"/>
      <c r="B5" s="106"/>
      <c r="C5" s="106"/>
      <c r="D5" s="107" t="s">
        <v>9</v>
      </c>
      <c r="E5" s="107" t="s">
        <v>10</v>
      </c>
      <c r="F5" s="107" t="s">
        <v>11</v>
      </c>
      <c r="G5" s="107" t="s">
        <v>12</v>
      </c>
      <c r="H5" s="114"/>
      <c r="I5" s="115"/>
      <c r="J5" s="118" t="s">
        <v>45</v>
      </c>
      <c r="K5" s="119"/>
      <c r="L5" s="122" t="s">
        <v>1</v>
      </c>
      <c r="M5" s="123"/>
      <c r="N5" s="126" t="s">
        <v>84</v>
      </c>
      <c r="O5" s="126" t="s">
        <v>86</v>
      </c>
      <c r="P5" s="127"/>
    </row>
    <row r="6" spans="1:23" ht="15.75" customHeight="1" x14ac:dyDescent="0.25">
      <c r="A6" s="82"/>
      <c r="B6" s="106"/>
      <c r="C6" s="106"/>
      <c r="D6" s="108"/>
      <c r="E6" s="108"/>
      <c r="F6" s="108"/>
      <c r="G6" s="108"/>
      <c r="H6" s="116"/>
      <c r="I6" s="117"/>
      <c r="J6" s="120"/>
      <c r="K6" s="121"/>
      <c r="L6" s="124"/>
      <c r="M6" s="125"/>
      <c r="N6" s="126"/>
      <c r="O6" s="126"/>
      <c r="P6" s="127"/>
    </row>
    <row r="7" spans="1:23" ht="67.5" customHeight="1" x14ac:dyDescent="0.25">
      <c r="A7" s="4"/>
      <c r="B7" s="23"/>
      <c r="C7" s="23"/>
      <c r="D7" s="24"/>
      <c r="E7" s="24"/>
      <c r="F7" s="24"/>
      <c r="G7" s="24"/>
      <c r="H7" s="25" t="s">
        <v>3</v>
      </c>
      <c r="I7" s="25" t="s">
        <v>2</v>
      </c>
      <c r="J7" s="79" t="s">
        <v>88</v>
      </c>
      <c r="K7" s="58" t="s">
        <v>2</v>
      </c>
      <c r="L7" s="25" t="s">
        <v>3</v>
      </c>
      <c r="M7" s="25" t="s">
        <v>2</v>
      </c>
      <c r="N7" s="126"/>
      <c r="O7" s="126"/>
      <c r="P7" s="127"/>
    </row>
    <row r="8" spans="1:23" ht="99" customHeight="1" x14ac:dyDescent="0.25">
      <c r="A8" s="128" t="s">
        <v>49</v>
      </c>
      <c r="B8" s="131" t="s">
        <v>71</v>
      </c>
      <c r="C8" s="40" t="s">
        <v>56</v>
      </c>
      <c r="D8" s="28" t="s">
        <v>57</v>
      </c>
      <c r="E8" s="28" t="s">
        <v>57</v>
      </c>
      <c r="F8" s="28" t="s">
        <v>57</v>
      </c>
      <c r="G8" s="28" t="s">
        <v>57</v>
      </c>
      <c r="H8" s="60">
        <f t="shared" ref="H8:I8" si="0">H10+H11</f>
        <v>81772.341</v>
      </c>
      <c r="I8" s="60">
        <f t="shared" si="0"/>
        <v>81766.645000000004</v>
      </c>
      <c r="J8" s="61">
        <f t="shared" ref="J8:O8" si="1">J10+J11</f>
        <v>84470.431999999986</v>
      </c>
      <c r="K8" s="61">
        <f t="shared" si="1"/>
        <v>40007.032530000004</v>
      </c>
      <c r="L8" s="60">
        <f>L10+L11</f>
        <v>86220.431999999986</v>
      </c>
      <c r="M8" s="60">
        <f t="shared" si="1"/>
        <v>86215.420999999988</v>
      </c>
      <c r="N8" s="60">
        <f t="shared" si="1"/>
        <v>76688.609000000011</v>
      </c>
      <c r="O8" s="60">
        <f t="shared" si="1"/>
        <v>76810.309000000008</v>
      </c>
      <c r="P8" s="29"/>
    </row>
    <row r="9" spans="1:23" ht="51" customHeight="1" x14ac:dyDescent="0.25">
      <c r="A9" s="129"/>
      <c r="B9" s="132"/>
      <c r="C9" s="40" t="s">
        <v>13</v>
      </c>
      <c r="D9" s="28"/>
      <c r="E9" s="28"/>
      <c r="F9" s="28"/>
      <c r="G9" s="28"/>
      <c r="H9" s="60"/>
      <c r="I9" s="60"/>
      <c r="J9" s="61"/>
      <c r="K9" s="61"/>
      <c r="L9" s="60"/>
      <c r="M9" s="60"/>
      <c r="N9" s="62"/>
      <c r="O9" s="62"/>
      <c r="P9" s="29"/>
    </row>
    <row r="10" spans="1:23" ht="92.25" customHeight="1" x14ac:dyDescent="0.25">
      <c r="A10" s="129"/>
      <c r="B10" s="132"/>
      <c r="C10" s="40" t="s">
        <v>64</v>
      </c>
      <c r="D10" s="27" t="s">
        <v>58</v>
      </c>
      <c r="E10" s="28" t="s">
        <v>57</v>
      </c>
      <c r="F10" s="28" t="s">
        <v>57</v>
      </c>
      <c r="G10" s="28" t="s">
        <v>57</v>
      </c>
      <c r="H10" s="62">
        <f>H12</f>
        <v>70476.899000000005</v>
      </c>
      <c r="I10" s="62">
        <f t="shared" ref="I10:O10" si="2">I12</f>
        <v>70476.899000000005</v>
      </c>
      <c r="J10" s="63">
        <f t="shared" si="2"/>
        <v>72313.000999999989</v>
      </c>
      <c r="K10" s="63">
        <f t="shared" si="2"/>
        <v>34774.868000000002</v>
      </c>
      <c r="L10" s="62">
        <f t="shared" si="2"/>
        <v>74063.000999999989</v>
      </c>
      <c r="M10" s="62">
        <f t="shared" si="2"/>
        <v>74063.000999999989</v>
      </c>
      <c r="N10" s="62">
        <f t="shared" si="2"/>
        <v>66021.403000000006</v>
      </c>
      <c r="O10" s="62">
        <f t="shared" si="2"/>
        <v>66143.103000000003</v>
      </c>
      <c r="P10" s="29"/>
    </row>
    <row r="11" spans="1:23" ht="86.25" customHeight="1" x14ac:dyDescent="0.25">
      <c r="A11" s="130"/>
      <c r="B11" s="133"/>
      <c r="C11" s="40" t="s">
        <v>59</v>
      </c>
      <c r="D11" s="27" t="s">
        <v>60</v>
      </c>
      <c r="E11" s="28" t="s">
        <v>57</v>
      </c>
      <c r="F11" s="28" t="s">
        <v>57</v>
      </c>
      <c r="G11" s="28" t="s">
        <v>57</v>
      </c>
      <c r="H11" s="62">
        <f>H17</f>
        <v>11295.441999999999</v>
      </c>
      <c r="I11" s="62">
        <f t="shared" ref="I11:O11" si="3">I17</f>
        <v>11289.745999999999</v>
      </c>
      <c r="J11" s="63">
        <f t="shared" si="3"/>
        <v>12157.430999999999</v>
      </c>
      <c r="K11" s="63">
        <f t="shared" si="3"/>
        <v>5232.16453</v>
      </c>
      <c r="L11" s="62">
        <f t="shared" si="3"/>
        <v>12157.430999999999</v>
      </c>
      <c r="M11" s="62">
        <f t="shared" si="3"/>
        <v>12152.419999999998</v>
      </c>
      <c r="N11" s="62">
        <f t="shared" si="3"/>
        <v>10667.206</v>
      </c>
      <c r="O11" s="62">
        <f t="shared" si="3"/>
        <v>10667.206</v>
      </c>
      <c r="P11" s="29"/>
    </row>
    <row r="12" spans="1:23" ht="81" customHeight="1" x14ac:dyDescent="0.25">
      <c r="A12" s="96" t="s">
        <v>14</v>
      </c>
      <c r="B12" s="134" t="s">
        <v>61</v>
      </c>
      <c r="C12" s="41" t="s">
        <v>62</v>
      </c>
      <c r="D12" s="32" t="s">
        <v>63</v>
      </c>
      <c r="E12" s="33" t="s">
        <v>57</v>
      </c>
      <c r="F12" s="33" t="s">
        <v>57</v>
      </c>
      <c r="G12" s="33" t="s">
        <v>57</v>
      </c>
      <c r="H12" s="64">
        <f>H14+H15+H16</f>
        <v>70476.899000000005</v>
      </c>
      <c r="I12" s="64">
        <f t="shared" ref="I12:O12" si="4">I14+I15+I16</f>
        <v>70476.899000000005</v>
      </c>
      <c r="J12" s="65">
        <f t="shared" si="4"/>
        <v>72313.000999999989</v>
      </c>
      <c r="K12" s="65">
        <f t="shared" si="4"/>
        <v>34774.868000000002</v>
      </c>
      <c r="L12" s="64">
        <f t="shared" si="4"/>
        <v>74063.000999999989</v>
      </c>
      <c r="M12" s="64">
        <f t="shared" si="4"/>
        <v>74063.000999999989</v>
      </c>
      <c r="N12" s="64">
        <f t="shared" si="4"/>
        <v>66021.403000000006</v>
      </c>
      <c r="O12" s="64">
        <f t="shared" si="4"/>
        <v>66143.103000000003</v>
      </c>
      <c r="P12" s="34"/>
    </row>
    <row r="13" spans="1:23" ht="61.5" customHeight="1" x14ac:dyDescent="0.25">
      <c r="A13" s="96"/>
      <c r="B13" s="135"/>
      <c r="C13" s="42" t="s">
        <v>13</v>
      </c>
      <c r="D13" s="25"/>
      <c r="E13" s="26"/>
      <c r="F13" s="26"/>
      <c r="G13" s="26"/>
      <c r="H13" s="66"/>
      <c r="I13" s="67"/>
      <c r="J13" s="68"/>
      <c r="K13" s="68"/>
      <c r="L13" s="66"/>
      <c r="M13" s="67"/>
      <c r="N13" s="66"/>
      <c r="O13" s="66"/>
      <c r="P13" s="5"/>
    </row>
    <row r="14" spans="1:23" ht="61.5" customHeight="1" x14ac:dyDescent="0.25">
      <c r="A14" s="96"/>
      <c r="B14" s="135"/>
      <c r="C14" s="99" t="s">
        <v>64</v>
      </c>
      <c r="D14" s="139" t="s">
        <v>58</v>
      </c>
      <c r="E14" s="140">
        <v>1401</v>
      </c>
      <c r="F14" s="30">
        <v>1110076010</v>
      </c>
      <c r="G14" s="30">
        <v>511</v>
      </c>
      <c r="H14" s="69">
        <v>11771.2</v>
      </c>
      <c r="I14" s="69">
        <v>11771.2</v>
      </c>
      <c r="J14" s="70">
        <v>13353.5</v>
      </c>
      <c r="K14" s="70">
        <v>6676.8</v>
      </c>
      <c r="L14" s="69">
        <v>13353.5</v>
      </c>
      <c r="M14" s="69">
        <v>13353.5</v>
      </c>
      <c r="N14" s="69">
        <v>10682.8</v>
      </c>
      <c r="O14" s="69">
        <v>10682.8</v>
      </c>
      <c r="P14" s="31"/>
    </row>
    <row r="15" spans="1:23" ht="61.5" customHeight="1" x14ac:dyDescent="0.25">
      <c r="A15" s="96"/>
      <c r="B15" s="135"/>
      <c r="C15" s="99"/>
      <c r="D15" s="139"/>
      <c r="E15" s="140"/>
      <c r="F15" s="30">
        <v>1110091340</v>
      </c>
      <c r="G15" s="30">
        <v>511</v>
      </c>
      <c r="H15" s="69">
        <v>8000</v>
      </c>
      <c r="I15" s="69">
        <v>8000</v>
      </c>
      <c r="J15" s="70">
        <v>8000</v>
      </c>
      <c r="K15" s="70">
        <v>7908.71</v>
      </c>
      <c r="L15" s="69">
        <v>8000</v>
      </c>
      <c r="M15" s="69">
        <v>8000</v>
      </c>
      <c r="N15" s="69">
        <v>8000</v>
      </c>
      <c r="O15" s="69">
        <v>8000</v>
      </c>
      <c r="P15" s="31"/>
    </row>
    <row r="16" spans="1:23" ht="61.5" customHeight="1" x14ac:dyDescent="0.25">
      <c r="A16" s="96"/>
      <c r="B16" s="135"/>
      <c r="C16" s="99"/>
      <c r="D16" s="139"/>
      <c r="E16" s="56">
        <v>1403</v>
      </c>
      <c r="F16" s="30">
        <v>1110091350</v>
      </c>
      <c r="G16" s="30">
        <v>540</v>
      </c>
      <c r="H16" s="69">
        <v>50705.699000000001</v>
      </c>
      <c r="I16" s="69">
        <v>50705.699000000001</v>
      </c>
      <c r="J16" s="70">
        <v>50959.500999999997</v>
      </c>
      <c r="K16" s="70">
        <v>20189.358</v>
      </c>
      <c r="L16" s="69">
        <v>52709.500999999997</v>
      </c>
      <c r="M16" s="69">
        <v>52709.500999999997</v>
      </c>
      <c r="N16" s="69">
        <v>47338.603000000003</v>
      </c>
      <c r="O16" s="69">
        <v>47460.303</v>
      </c>
      <c r="P16" s="31"/>
    </row>
    <row r="17" spans="1:16" ht="98.25" customHeight="1" x14ac:dyDescent="0.25">
      <c r="A17" s="96" t="s">
        <v>52</v>
      </c>
      <c r="B17" s="98" t="s">
        <v>53</v>
      </c>
      <c r="C17" s="41" t="s">
        <v>62</v>
      </c>
      <c r="D17" s="32" t="s">
        <v>57</v>
      </c>
      <c r="E17" s="33" t="s">
        <v>57</v>
      </c>
      <c r="F17" s="33" t="s">
        <v>57</v>
      </c>
      <c r="G17" s="33" t="s">
        <v>57</v>
      </c>
      <c r="H17" s="64">
        <f>H20+H22+H21+H19</f>
        <v>11295.441999999999</v>
      </c>
      <c r="I17" s="64">
        <f t="shared" ref="I17:O17" si="5">I20+I22+I21+I19</f>
        <v>11289.745999999999</v>
      </c>
      <c r="J17" s="64">
        <f t="shared" si="5"/>
        <v>12157.430999999999</v>
      </c>
      <c r="K17" s="64">
        <f t="shared" si="5"/>
        <v>5232.16453</v>
      </c>
      <c r="L17" s="64">
        <f t="shared" si="5"/>
        <v>12157.430999999999</v>
      </c>
      <c r="M17" s="64">
        <f t="shared" si="5"/>
        <v>12152.419999999998</v>
      </c>
      <c r="N17" s="64">
        <f t="shared" si="5"/>
        <v>10667.206</v>
      </c>
      <c r="O17" s="64">
        <f t="shared" si="5"/>
        <v>10667.206</v>
      </c>
      <c r="P17" s="34"/>
    </row>
    <row r="18" spans="1:16" ht="46.5" x14ac:dyDescent="0.25">
      <c r="A18" s="96"/>
      <c r="B18" s="98"/>
      <c r="C18" s="42" t="s">
        <v>13</v>
      </c>
      <c r="D18" s="25"/>
      <c r="E18" s="26"/>
      <c r="F18" s="26"/>
      <c r="G18" s="26"/>
      <c r="H18" s="66"/>
      <c r="I18" s="67"/>
      <c r="J18" s="68"/>
      <c r="K18" s="68"/>
      <c r="L18" s="66"/>
      <c r="M18" s="67"/>
      <c r="N18" s="66"/>
      <c r="O18" s="66"/>
      <c r="P18" s="5"/>
    </row>
    <row r="19" spans="1:16" ht="23.25" customHeight="1" x14ac:dyDescent="0.25">
      <c r="A19" s="96"/>
      <c r="B19" s="98"/>
      <c r="C19" s="99"/>
      <c r="D19" s="101"/>
      <c r="E19" s="103" t="s">
        <v>87</v>
      </c>
      <c r="F19" s="73">
        <v>1120091880</v>
      </c>
      <c r="G19" s="53">
        <v>244</v>
      </c>
      <c r="H19" s="74">
        <v>482.78199999999998</v>
      </c>
      <c r="I19" s="74">
        <v>482.78199999999998</v>
      </c>
      <c r="J19" s="74">
        <v>473.40699999999998</v>
      </c>
      <c r="K19" s="69">
        <v>195.3</v>
      </c>
      <c r="L19" s="69">
        <v>473.40699999999998</v>
      </c>
      <c r="M19" s="69">
        <v>473.40699999999998</v>
      </c>
      <c r="N19" s="69">
        <v>473.40699999999998</v>
      </c>
      <c r="O19" s="69">
        <v>473.40699999999998</v>
      </c>
      <c r="P19" s="55"/>
    </row>
    <row r="20" spans="1:16" ht="65.25" customHeight="1" x14ac:dyDescent="0.25">
      <c r="A20" s="96"/>
      <c r="B20" s="98"/>
      <c r="C20" s="99"/>
      <c r="D20" s="101"/>
      <c r="E20" s="103"/>
      <c r="F20" s="97" t="s">
        <v>72</v>
      </c>
      <c r="G20" s="48" t="s">
        <v>74</v>
      </c>
      <c r="H20" s="71">
        <v>7037.6980000000003</v>
      </c>
      <c r="I20" s="71">
        <v>7037.6980000000003</v>
      </c>
      <c r="J20" s="70">
        <v>8074.3530000000001</v>
      </c>
      <c r="K20" s="70">
        <v>3339.35437</v>
      </c>
      <c r="L20" s="69">
        <v>8074.3519999999999</v>
      </c>
      <c r="M20" s="69">
        <v>8074.3519999999999</v>
      </c>
      <c r="N20" s="69">
        <v>7037.6980000000003</v>
      </c>
      <c r="O20" s="69">
        <v>7037.6980000000003</v>
      </c>
      <c r="P20" s="136"/>
    </row>
    <row r="21" spans="1:16" ht="65.25" customHeight="1" x14ac:dyDescent="0.25">
      <c r="A21" s="96"/>
      <c r="B21" s="98"/>
      <c r="C21" s="99"/>
      <c r="D21" s="101"/>
      <c r="E21" s="103"/>
      <c r="F21" s="97"/>
      <c r="G21" s="48" t="s">
        <v>75</v>
      </c>
      <c r="H21" s="72">
        <v>2125.3850000000002</v>
      </c>
      <c r="I21" s="71">
        <v>2120.6329999999998</v>
      </c>
      <c r="J21" s="70">
        <v>2438.4549999999999</v>
      </c>
      <c r="K21" s="70">
        <v>934.92119000000002</v>
      </c>
      <c r="L21" s="69">
        <v>2438.4560000000001</v>
      </c>
      <c r="M21" s="69">
        <v>2434.4549999999999</v>
      </c>
      <c r="N21" s="69">
        <v>2125.3850000000002</v>
      </c>
      <c r="O21" s="69">
        <v>2125.3850000000002</v>
      </c>
      <c r="P21" s="137"/>
    </row>
    <row r="22" spans="1:16" ht="65.25" customHeight="1" x14ac:dyDescent="0.25">
      <c r="A22" s="96"/>
      <c r="B22" s="98"/>
      <c r="C22" s="100"/>
      <c r="D22" s="102"/>
      <c r="E22" s="104"/>
      <c r="F22" s="97"/>
      <c r="G22" s="48" t="s">
        <v>76</v>
      </c>
      <c r="H22" s="71">
        <v>1649.577</v>
      </c>
      <c r="I22" s="71">
        <v>1648.633</v>
      </c>
      <c r="J22" s="70">
        <v>1171.2159999999999</v>
      </c>
      <c r="K22" s="70">
        <v>762.58897000000002</v>
      </c>
      <c r="L22" s="69">
        <v>1171.2159999999999</v>
      </c>
      <c r="M22" s="69">
        <v>1170.2059999999999</v>
      </c>
      <c r="N22" s="69">
        <v>1030.7159999999999</v>
      </c>
      <c r="O22" s="69">
        <v>1030.7159999999999</v>
      </c>
      <c r="P22" s="138"/>
    </row>
    <row r="23" spans="1:16" x14ac:dyDescent="0.25">
      <c r="A23" s="17"/>
      <c r="P23" s="1"/>
    </row>
    <row r="24" spans="1:16" x14ac:dyDescent="0.25">
      <c r="A24" s="17"/>
      <c r="P24" s="1"/>
    </row>
    <row r="25" spans="1:16" ht="30.75" x14ac:dyDescent="0.25">
      <c r="A25" s="111" t="s">
        <v>91</v>
      </c>
      <c r="B25" s="111"/>
      <c r="C25" s="111"/>
      <c r="D25" s="111"/>
      <c r="E25" s="111"/>
      <c r="F25" s="111"/>
      <c r="G25" s="111"/>
      <c r="H25" s="111"/>
      <c r="I25" s="111"/>
      <c r="J25" s="111"/>
      <c r="K25" s="111"/>
      <c r="L25" s="111"/>
      <c r="M25" s="111"/>
      <c r="N25" s="111"/>
      <c r="O25" s="111"/>
      <c r="P25" s="111"/>
    </row>
    <row r="26" spans="1:16" x14ac:dyDescent="0.25">
      <c r="A26" s="17"/>
      <c r="P26" s="1"/>
    </row>
    <row r="27" spans="1:16" x14ac:dyDescent="0.25">
      <c r="A27" s="1"/>
      <c r="B27" s="1"/>
      <c r="C27" s="1"/>
      <c r="D27" s="1"/>
      <c r="E27" s="1"/>
      <c r="F27" s="1"/>
      <c r="G27" s="1"/>
      <c r="H27" s="1"/>
      <c r="I27" s="1"/>
      <c r="J27" s="59"/>
      <c r="K27" s="59"/>
      <c r="L27" s="1"/>
      <c r="M27" s="1"/>
      <c r="N27" s="1"/>
      <c r="O27" s="1"/>
      <c r="P27" s="1"/>
    </row>
    <row r="28" spans="1:16" x14ac:dyDescent="0.25">
      <c r="A28" s="1"/>
      <c r="B28" s="1"/>
      <c r="C28" s="1"/>
      <c r="D28" s="1"/>
      <c r="E28" s="1"/>
      <c r="F28" s="1"/>
      <c r="G28" s="1"/>
      <c r="H28" s="1"/>
      <c r="I28" s="1"/>
      <c r="J28" s="59"/>
      <c r="K28" s="59"/>
      <c r="L28" s="1"/>
      <c r="M28" s="1"/>
      <c r="N28" s="1"/>
      <c r="O28" s="1"/>
      <c r="P28" s="1"/>
    </row>
    <row r="29" spans="1:16" x14ac:dyDescent="0.25">
      <c r="A29" s="1"/>
      <c r="B29" s="1"/>
      <c r="C29" s="1"/>
      <c r="D29" s="1"/>
      <c r="E29" s="1"/>
      <c r="F29" s="1"/>
      <c r="G29" s="1"/>
      <c r="H29" s="1"/>
      <c r="I29" s="1"/>
      <c r="J29" s="59"/>
      <c r="K29" s="59"/>
      <c r="L29" s="1"/>
      <c r="M29" s="1"/>
      <c r="N29" s="1"/>
      <c r="O29" s="1"/>
      <c r="P29" s="1"/>
    </row>
    <row r="30" spans="1:16" x14ac:dyDescent="0.25">
      <c r="A30" s="1"/>
      <c r="B30" s="1"/>
      <c r="C30" s="1"/>
      <c r="D30" s="1"/>
      <c r="E30" s="1"/>
      <c r="F30" s="1"/>
      <c r="G30" s="1"/>
      <c r="H30" s="1"/>
      <c r="I30" s="1"/>
      <c r="J30" s="59"/>
      <c r="K30" s="59"/>
      <c r="L30" s="1"/>
      <c r="M30" s="1"/>
      <c r="N30" s="1"/>
      <c r="O30" s="1"/>
      <c r="P30" s="1"/>
    </row>
    <row r="31" spans="1:16" x14ac:dyDescent="0.25">
      <c r="A31" s="1"/>
      <c r="B31" s="1"/>
      <c r="C31" s="1"/>
      <c r="D31" s="1"/>
      <c r="E31" s="1"/>
      <c r="F31" s="1"/>
      <c r="G31" s="1"/>
      <c r="H31" s="1"/>
      <c r="I31" s="1"/>
      <c r="J31" s="59"/>
      <c r="K31" s="59"/>
      <c r="L31" s="1"/>
      <c r="M31" s="1"/>
      <c r="N31" s="1"/>
      <c r="O31" s="1"/>
      <c r="P31" s="1"/>
    </row>
    <row r="32" spans="1:16" x14ac:dyDescent="0.25">
      <c r="A32" s="1"/>
      <c r="B32" s="1"/>
      <c r="C32" s="1"/>
      <c r="D32" s="1"/>
      <c r="E32" s="1"/>
      <c r="F32" s="1"/>
      <c r="G32" s="1"/>
      <c r="H32" s="1"/>
      <c r="I32" s="1"/>
      <c r="J32" s="59"/>
      <c r="K32" s="59"/>
      <c r="L32" s="1"/>
      <c r="M32" s="1"/>
      <c r="N32" s="1"/>
      <c r="O32" s="1"/>
      <c r="P32" s="1"/>
    </row>
    <row r="33" spans="1:16" x14ac:dyDescent="0.25">
      <c r="A33" s="1"/>
      <c r="B33" s="1"/>
      <c r="C33" s="1"/>
      <c r="D33" s="1"/>
      <c r="E33" s="1"/>
      <c r="F33" s="1"/>
      <c r="G33" s="1"/>
      <c r="H33" s="1"/>
      <c r="I33" s="1"/>
      <c r="J33" s="59"/>
      <c r="K33" s="59"/>
      <c r="L33" s="1"/>
      <c r="M33" s="1"/>
      <c r="N33" s="1"/>
      <c r="O33" s="1"/>
      <c r="P33" s="1"/>
    </row>
    <row r="34" spans="1:16" x14ac:dyDescent="0.25">
      <c r="A34" s="1"/>
      <c r="B34" s="1"/>
      <c r="C34" s="1"/>
      <c r="D34" s="1"/>
      <c r="E34" s="1"/>
      <c r="F34" s="1"/>
      <c r="G34" s="1"/>
      <c r="H34" s="1"/>
      <c r="I34" s="1"/>
      <c r="J34" s="59"/>
      <c r="K34" s="59"/>
      <c r="L34" s="1"/>
      <c r="M34" s="1"/>
      <c r="N34" s="1"/>
      <c r="O34" s="1"/>
      <c r="P34" s="1"/>
    </row>
    <row r="35" spans="1:16" x14ac:dyDescent="0.25">
      <c r="A35" s="1"/>
      <c r="B35" s="1"/>
      <c r="C35" s="1"/>
      <c r="D35" s="1"/>
      <c r="E35" s="1"/>
      <c r="F35" s="1"/>
      <c r="G35" s="1"/>
      <c r="H35" s="1"/>
      <c r="I35" s="1"/>
      <c r="J35" s="59"/>
      <c r="K35" s="59"/>
      <c r="L35" s="1"/>
      <c r="M35" s="1"/>
      <c r="N35" s="1"/>
      <c r="O35" s="1"/>
      <c r="P35" s="1"/>
    </row>
    <row r="36" spans="1:16" x14ac:dyDescent="0.25">
      <c r="A36" s="1"/>
      <c r="B36" s="1"/>
      <c r="C36" s="1"/>
      <c r="D36" s="1"/>
      <c r="E36" s="1"/>
      <c r="F36" s="1"/>
      <c r="G36" s="1"/>
      <c r="H36" s="1"/>
      <c r="I36" s="1"/>
      <c r="J36" s="59"/>
      <c r="K36" s="59"/>
      <c r="L36" s="1"/>
      <c r="M36" s="1"/>
      <c r="N36" s="1"/>
      <c r="O36" s="1"/>
      <c r="P36" s="1"/>
    </row>
    <row r="37" spans="1:16" x14ac:dyDescent="0.25">
      <c r="A37" s="1"/>
      <c r="B37" s="1"/>
      <c r="C37" s="1"/>
      <c r="D37" s="1"/>
      <c r="E37" s="1"/>
      <c r="F37" s="1"/>
      <c r="G37" s="1"/>
      <c r="H37" s="1"/>
      <c r="I37" s="1"/>
      <c r="J37" s="59"/>
      <c r="K37" s="59"/>
      <c r="L37" s="1"/>
      <c r="M37" s="1"/>
      <c r="N37" s="1"/>
      <c r="O37" s="1"/>
      <c r="P37" s="1"/>
    </row>
    <row r="38" spans="1:16" x14ac:dyDescent="0.25">
      <c r="A38" s="1"/>
      <c r="B38" s="1"/>
      <c r="C38" s="1"/>
      <c r="D38" s="1"/>
      <c r="E38" s="1"/>
      <c r="F38" s="1"/>
      <c r="G38" s="1"/>
      <c r="H38" s="1"/>
      <c r="I38" s="1"/>
      <c r="J38" s="59"/>
      <c r="K38" s="59"/>
      <c r="L38" s="1"/>
      <c r="M38" s="1"/>
      <c r="N38" s="1"/>
      <c r="O38" s="1"/>
      <c r="P38" s="1"/>
    </row>
    <row r="39" spans="1:16" x14ac:dyDescent="0.25">
      <c r="A39" s="1"/>
      <c r="B39" s="1"/>
      <c r="C39" s="1"/>
      <c r="D39" s="1"/>
      <c r="E39" s="1"/>
      <c r="F39" s="1"/>
      <c r="G39" s="1"/>
      <c r="H39" s="1"/>
      <c r="I39" s="1"/>
      <c r="J39" s="59"/>
      <c r="K39" s="59"/>
      <c r="L39" s="1"/>
      <c r="M39" s="1"/>
      <c r="N39" s="1"/>
      <c r="O39" s="1"/>
      <c r="P39" s="1"/>
    </row>
    <row r="40" spans="1:16" x14ac:dyDescent="0.25">
      <c r="A40" s="1"/>
      <c r="B40" s="1"/>
      <c r="C40" s="1"/>
      <c r="D40" s="1"/>
      <c r="E40" s="1"/>
      <c r="F40" s="1"/>
      <c r="G40" s="1"/>
      <c r="H40" s="1"/>
      <c r="I40" s="1"/>
      <c r="J40" s="59"/>
      <c r="K40" s="59"/>
      <c r="L40" s="1"/>
      <c r="M40" s="1"/>
      <c r="N40" s="1"/>
      <c r="O40" s="1"/>
      <c r="P40" s="1"/>
    </row>
    <row r="41" spans="1:16" x14ac:dyDescent="0.25">
      <c r="A41" s="1"/>
      <c r="B41" s="1"/>
      <c r="C41" s="1"/>
      <c r="D41" s="1"/>
      <c r="E41" s="1"/>
      <c r="F41" s="1"/>
      <c r="G41" s="1"/>
      <c r="H41" s="1"/>
      <c r="I41" s="1"/>
      <c r="J41" s="59"/>
      <c r="K41" s="59"/>
      <c r="L41" s="1"/>
      <c r="M41" s="1"/>
      <c r="N41" s="1"/>
      <c r="O41" s="1"/>
      <c r="P41" s="1"/>
    </row>
    <row r="42" spans="1:16" x14ac:dyDescent="0.25">
      <c r="A42" s="1"/>
      <c r="B42" s="1"/>
      <c r="C42" s="1"/>
      <c r="D42" s="1"/>
      <c r="E42" s="1"/>
      <c r="F42" s="1"/>
      <c r="G42" s="1"/>
      <c r="H42" s="1"/>
      <c r="I42" s="1"/>
      <c r="J42" s="59"/>
      <c r="K42" s="59"/>
      <c r="L42" s="1"/>
      <c r="M42" s="1"/>
      <c r="N42" s="1"/>
      <c r="O42" s="1"/>
      <c r="P42" s="1"/>
    </row>
    <row r="43" spans="1:16" x14ac:dyDescent="0.25">
      <c r="A43" s="1"/>
      <c r="B43" s="1"/>
      <c r="C43" s="1"/>
      <c r="D43" s="1"/>
      <c r="E43" s="1"/>
      <c r="F43" s="1"/>
      <c r="G43" s="1"/>
      <c r="H43" s="1"/>
      <c r="I43" s="1"/>
      <c r="J43" s="59"/>
      <c r="K43" s="59"/>
      <c r="L43" s="1"/>
      <c r="M43" s="1"/>
      <c r="N43" s="1"/>
      <c r="O43" s="1"/>
      <c r="P43" s="1"/>
    </row>
    <row r="44" spans="1:16" x14ac:dyDescent="0.25">
      <c r="A44" s="1"/>
      <c r="B44" s="1"/>
      <c r="C44" s="1"/>
      <c r="D44" s="1"/>
      <c r="E44" s="1"/>
      <c r="F44" s="1"/>
      <c r="G44" s="1"/>
      <c r="H44" s="1"/>
      <c r="I44" s="1"/>
      <c r="J44" s="59"/>
      <c r="K44" s="59"/>
      <c r="L44" s="1"/>
      <c r="M44" s="1"/>
      <c r="N44" s="1"/>
      <c r="O44" s="1"/>
      <c r="P44" s="1"/>
    </row>
    <row r="45" spans="1:16" x14ac:dyDescent="0.25">
      <c r="A45" s="1"/>
      <c r="B45" s="1"/>
      <c r="C45" s="1"/>
      <c r="D45" s="1"/>
      <c r="E45" s="1"/>
      <c r="F45" s="1"/>
      <c r="G45" s="1"/>
      <c r="H45" s="1"/>
      <c r="I45" s="1"/>
      <c r="J45" s="59"/>
      <c r="K45" s="59"/>
      <c r="L45" s="1"/>
      <c r="M45" s="1"/>
      <c r="N45" s="1"/>
      <c r="O45" s="1"/>
      <c r="P45" s="1"/>
    </row>
    <row r="46" spans="1:16" x14ac:dyDescent="0.25">
      <c r="A46" s="1"/>
      <c r="B46" s="1"/>
      <c r="C46" s="1"/>
      <c r="D46" s="1"/>
      <c r="E46" s="1"/>
      <c r="F46" s="1"/>
      <c r="G46" s="1"/>
      <c r="H46" s="1"/>
      <c r="I46" s="1"/>
      <c r="J46" s="59"/>
      <c r="K46" s="59"/>
      <c r="L46" s="1"/>
      <c r="M46" s="1"/>
      <c r="N46" s="1"/>
      <c r="O46" s="1"/>
      <c r="P46" s="1"/>
    </row>
  </sheetData>
  <mergeCells count="33">
    <mergeCell ref="A25:P25"/>
    <mergeCell ref="H3:O3"/>
    <mergeCell ref="H4:I6"/>
    <mergeCell ref="J5:K6"/>
    <mergeCell ref="L5:M6"/>
    <mergeCell ref="N5:N7"/>
    <mergeCell ref="O5:O7"/>
    <mergeCell ref="P3:P7"/>
    <mergeCell ref="A8:A11"/>
    <mergeCell ref="B8:B11"/>
    <mergeCell ref="A12:A16"/>
    <mergeCell ref="B12:B16"/>
    <mergeCell ref="P20:P22"/>
    <mergeCell ref="C14:C16"/>
    <mergeCell ref="D14:D16"/>
    <mergeCell ref="E14:E15"/>
    <mergeCell ref="A1:P1"/>
    <mergeCell ref="A3:A6"/>
    <mergeCell ref="B3:B6"/>
    <mergeCell ref="C3:C6"/>
    <mergeCell ref="D3:G4"/>
    <mergeCell ref="N4:O4"/>
    <mergeCell ref="D5:D6"/>
    <mergeCell ref="F5:F6"/>
    <mergeCell ref="G5:G6"/>
    <mergeCell ref="J4:M4"/>
    <mergeCell ref="E5:E6"/>
    <mergeCell ref="A17:A22"/>
    <mergeCell ref="F20:F22"/>
    <mergeCell ref="B17:B22"/>
    <mergeCell ref="C19:C22"/>
    <mergeCell ref="D19:D22"/>
    <mergeCell ref="E19:E22"/>
  </mergeCells>
  <pageMargins left="0.23622047244094491" right="0.23622047244094491" top="0.74803149606299213" bottom="0.74803149606299213" header="0.31496062992125984" footer="0.31496062992125984"/>
  <pageSetup paperSize="9" scale="35" fitToHeight="2" orientation="landscape" r:id="rId1"/>
  <rowBreaks count="1" manualBreakCount="1">
    <brk id="25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7"/>
  <sheetViews>
    <sheetView view="pageBreakPreview" zoomScale="60" zoomScaleNormal="75" workbookViewId="0">
      <selection activeCell="I6" sqref="I6"/>
    </sheetView>
  </sheetViews>
  <sheetFormatPr defaultRowHeight="15" x14ac:dyDescent="0.25"/>
  <cols>
    <col min="1" max="1" width="18.28515625" customWidth="1"/>
    <col min="2" max="2" width="28.7109375" customWidth="1"/>
    <col min="3" max="3" width="27.28515625" customWidth="1"/>
    <col min="4" max="4" width="17" customWidth="1"/>
    <col min="5" max="5" width="18" customWidth="1"/>
    <col min="6" max="6" width="16.7109375" customWidth="1"/>
    <col min="7" max="7" width="16" customWidth="1"/>
    <col min="8" max="8" width="15.28515625" customWidth="1"/>
    <col min="9" max="9" width="13.140625" customWidth="1"/>
    <col min="10" max="11" width="13.42578125" customWidth="1"/>
    <col min="12" max="12" width="7.7109375" customWidth="1"/>
  </cols>
  <sheetData>
    <row r="1" spans="1:21" ht="69" customHeight="1" x14ac:dyDescent="0.25">
      <c r="A1" s="141" t="s">
        <v>93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1"/>
      <c r="N1" s="11"/>
      <c r="O1" s="11"/>
      <c r="P1" s="11"/>
      <c r="Q1" s="11"/>
      <c r="R1" s="11"/>
      <c r="S1" s="11"/>
      <c r="T1" s="11"/>
      <c r="U1" s="11"/>
    </row>
    <row r="2" spans="1:21" ht="18.75" x14ac:dyDescent="0.25">
      <c r="A2" s="3"/>
      <c r="M2" s="12"/>
      <c r="N2" s="13"/>
      <c r="O2" s="13"/>
      <c r="P2" s="13"/>
      <c r="Q2" s="13"/>
      <c r="R2" s="13"/>
      <c r="S2" s="13"/>
      <c r="T2" s="13"/>
      <c r="U2" s="13"/>
    </row>
    <row r="3" spans="1:21" ht="36.75" customHeight="1" x14ac:dyDescent="0.25">
      <c r="A3" s="82" t="s">
        <v>16</v>
      </c>
      <c r="B3" s="82" t="s">
        <v>17</v>
      </c>
      <c r="C3" s="82" t="s">
        <v>65</v>
      </c>
      <c r="D3" s="82" t="s">
        <v>79</v>
      </c>
      <c r="E3" s="82"/>
      <c r="F3" s="146" t="s">
        <v>81</v>
      </c>
      <c r="G3" s="146"/>
      <c r="H3" s="146"/>
      <c r="I3" s="88"/>
      <c r="J3" s="87" t="s">
        <v>46</v>
      </c>
      <c r="K3" s="88"/>
      <c r="L3" s="142" t="s">
        <v>66</v>
      </c>
      <c r="M3" s="12"/>
      <c r="N3" s="13"/>
      <c r="O3" s="13"/>
      <c r="P3" s="13"/>
      <c r="Q3" s="13"/>
      <c r="R3" s="13"/>
      <c r="S3" s="13"/>
      <c r="T3" s="13"/>
      <c r="U3" s="13"/>
    </row>
    <row r="4" spans="1:21" ht="27" customHeight="1" x14ac:dyDescent="0.25">
      <c r="A4" s="82"/>
      <c r="B4" s="82"/>
      <c r="C4" s="82"/>
      <c r="D4" s="82"/>
      <c r="E4" s="82"/>
      <c r="F4" s="87" t="s">
        <v>45</v>
      </c>
      <c r="G4" s="88"/>
      <c r="H4" s="147" t="s">
        <v>1</v>
      </c>
      <c r="I4" s="148"/>
      <c r="J4" s="149" t="s">
        <v>85</v>
      </c>
      <c r="K4" s="149" t="s">
        <v>86</v>
      </c>
      <c r="L4" s="143"/>
      <c r="M4" s="2"/>
      <c r="N4" s="2"/>
      <c r="O4" s="2"/>
      <c r="P4" s="2"/>
      <c r="Q4" s="2"/>
      <c r="R4" s="2"/>
      <c r="S4" s="2"/>
      <c r="T4" s="2"/>
      <c r="U4" s="2"/>
    </row>
    <row r="5" spans="1:21" ht="63" customHeight="1" x14ac:dyDescent="0.25">
      <c r="A5" s="82"/>
      <c r="B5" s="82"/>
      <c r="C5" s="82"/>
      <c r="D5" s="4" t="s">
        <v>3</v>
      </c>
      <c r="E5" s="4" t="s">
        <v>2</v>
      </c>
      <c r="F5" s="4" t="str">
        <f>Лист5!J7</f>
        <v>план по состоянию на 01.07.2022</v>
      </c>
      <c r="G5" s="4" t="s">
        <v>2</v>
      </c>
      <c r="H5" s="4" t="s">
        <v>3</v>
      </c>
      <c r="I5" s="4" t="s">
        <v>2</v>
      </c>
      <c r="J5" s="151"/>
      <c r="K5" s="151"/>
      <c r="L5" s="144"/>
      <c r="M5" s="14"/>
      <c r="N5" s="14"/>
      <c r="O5" s="14"/>
      <c r="P5" s="14"/>
      <c r="Q5" s="14"/>
      <c r="R5" s="14"/>
      <c r="S5" s="15"/>
      <c r="T5" s="15"/>
      <c r="U5" s="15"/>
    </row>
    <row r="6" spans="1:21" ht="15" customHeight="1" x14ac:dyDescent="0.25">
      <c r="A6" s="82" t="s">
        <v>49</v>
      </c>
      <c r="B6" s="145" t="s">
        <v>70</v>
      </c>
      <c r="C6" s="145" t="s">
        <v>18</v>
      </c>
      <c r="D6" s="20">
        <f t="shared" ref="D6:E6" si="0">D10+D12</f>
        <v>81772.341</v>
      </c>
      <c r="E6" s="20">
        <f t="shared" si="0"/>
        <v>81766.645000000004</v>
      </c>
      <c r="F6" s="20">
        <f t="shared" ref="F6:K6" si="1">F10+F12</f>
        <v>84470.432000000001</v>
      </c>
      <c r="G6" s="20">
        <f t="shared" si="1"/>
        <v>40007.032530000004</v>
      </c>
      <c r="H6" s="20">
        <f t="shared" si="1"/>
        <v>86220.432000000001</v>
      </c>
      <c r="I6" s="20">
        <f t="shared" si="1"/>
        <v>86215.421000000002</v>
      </c>
      <c r="J6" s="20">
        <f t="shared" si="1"/>
        <v>76688.609000000011</v>
      </c>
      <c r="K6" s="20">
        <f t="shared" si="1"/>
        <v>76810.309000000008</v>
      </c>
      <c r="L6" s="19"/>
      <c r="M6" s="14"/>
      <c r="N6" s="14"/>
      <c r="O6" s="14"/>
      <c r="P6" s="14"/>
      <c r="Q6" s="14"/>
      <c r="R6" s="14"/>
      <c r="S6" s="15"/>
      <c r="T6" s="15"/>
      <c r="U6" s="15"/>
    </row>
    <row r="7" spans="1:21" ht="15.75" x14ac:dyDescent="0.25">
      <c r="A7" s="82"/>
      <c r="B7" s="145"/>
      <c r="C7" s="145"/>
      <c r="D7" s="52"/>
      <c r="E7" s="52"/>
      <c r="F7" s="20"/>
      <c r="G7" s="20"/>
      <c r="H7" s="20"/>
      <c r="I7" s="20"/>
      <c r="J7" s="20"/>
      <c r="K7" s="20"/>
      <c r="L7" s="19"/>
      <c r="M7" s="7"/>
      <c r="N7" s="7"/>
      <c r="O7" s="7"/>
      <c r="P7" s="7"/>
      <c r="Q7" s="7"/>
      <c r="R7" s="7"/>
      <c r="S7" s="7"/>
      <c r="T7" s="7"/>
      <c r="U7" s="7"/>
    </row>
    <row r="8" spans="1:21" ht="15.75" x14ac:dyDescent="0.25">
      <c r="A8" s="82"/>
      <c r="B8" s="145"/>
      <c r="C8" s="5" t="s">
        <v>19</v>
      </c>
      <c r="D8" s="52"/>
      <c r="E8" s="52"/>
      <c r="F8" s="20"/>
      <c r="G8" s="20"/>
      <c r="H8" s="20"/>
      <c r="I8" s="20"/>
      <c r="J8" s="20"/>
      <c r="K8" s="20"/>
      <c r="L8" s="19"/>
      <c r="M8" s="8"/>
      <c r="N8" s="8"/>
      <c r="O8" s="8"/>
      <c r="P8" s="8"/>
      <c r="Q8" s="8"/>
      <c r="R8" s="8"/>
      <c r="S8" s="8"/>
      <c r="T8" s="8"/>
      <c r="U8" s="8"/>
    </row>
    <row r="9" spans="1:21" ht="15.75" x14ac:dyDescent="0.25">
      <c r="A9" s="82"/>
      <c r="B9" s="145"/>
      <c r="C9" s="5" t="s">
        <v>23</v>
      </c>
      <c r="D9" s="52"/>
      <c r="E9" s="52"/>
      <c r="F9" s="20"/>
      <c r="G9" s="20"/>
      <c r="H9" s="20"/>
      <c r="I9" s="20"/>
      <c r="J9" s="20"/>
      <c r="K9" s="20"/>
      <c r="L9" s="19"/>
      <c r="M9" s="2"/>
      <c r="N9" s="2"/>
      <c r="O9" s="2"/>
      <c r="P9" s="2"/>
      <c r="Q9" s="2"/>
      <c r="R9" s="2"/>
      <c r="S9" s="2"/>
      <c r="T9" s="2"/>
      <c r="U9" s="2"/>
    </row>
    <row r="10" spans="1:21" ht="15.75" x14ac:dyDescent="0.25">
      <c r="A10" s="82"/>
      <c r="B10" s="145"/>
      <c r="C10" s="5" t="s">
        <v>20</v>
      </c>
      <c r="D10" s="20">
        <f>D17+D24</f>
        <v>11771.2</v>
      </c>
      <c r="E10" s="20">
        <f>E17+E24</f>
        <v>11771.2</v>
      </c>
      <c r="F10" s="20">
        <f t="shared" ref="F10:K10" si="2">F17+F24</f>
        <v>13353.5</v>
      </c>
      <c r="G10" s="20">
        <f t="shared" si="2"/>
        <v>6676.8</v>
      </c>
      <c r="H10" s="20">
        <f t="shared" si="2"/>
        <v>13353.5</v>
      </c>
      <c r="I10" s="20">
        <f t="shared" si="2"/>
        <v>13353.5</v>
      </c>
      <c r="J10" s="20">
        <f t="shared" si="2"/>
        <v>10682.8</v>
      </c>
      <c r="K10" s="20">
        <f t="shared" si="2"/>
        <v>10682.8</v>
      </c>
      <c r="L10" s="19"/>
      <c r="M10" s="2"/>
      <c r="N10" s="2"/>
      <c r="O10" s="2"/>
      <c r="P10" s="2"/>
      <c r="Q10" s="2"/>
      <c r="R10" s="2"/>
      <c r="S10" s="2"/>
      <c r="T10" s="2"/>
      <c r="U10" s="2"/>
    </row>
    <row r="11" spans="1:21" ht="31.5" x14ac:dyDescent="0.25">
      <c r="A11" s="82"/>
      <c r="B11" s="145"/>
      <c r="C11" s="5" t="s">
        <v>21</v>
      </c>
      <c r="D11" s="52"/>
      <c r="E11" s="52"/>
      <c r="F11" s="20"/>
      <c r="G11" s="20"/>
      <c r="H11" s="20"/>
      <c r="I11" s="20"/>
      <c r="J11" s="20"/>
      <c r="K11" s="20"/>
      <c r="L11" s="19"/>
      <c r="M11" s="2"/>
      <c r="N11" s="2"/>
      <c r="O11" s="2"/>
      <c r="P11" s="2"/>
      <c r="Q11" s="2"/>
      <c r="R11" s="2"/>
      <c r="S11" s="2"/>
      <c r="T11" s="2"/>
      <c r="U11" s="2"/>
    </row>
    <row r="12" spans="1:21" ht="31.5" x14ac:dyDescent="0.25">
      <c r="A12" s="82"/>
      <c r="B12" s="145"/>
      <c r="C12" s="5" t="s">
        <v>50</v>
      </c>
      <c r="D12" s="20">
        <f>D19+D26</f>
        <v>70001.141000000003</v>
      </c>
      <c r="E12" s="20">
        <f>E19+E26</f>
        <v>69995.445000000007</v>
      </c>
      <c r="F12" s="20">
        <f t="shared" ref="F12:K12" si="3">F19+F26</f>
        <v>71116.932000000001</v>
      </c>
      <c r="G12" s="20">
        <f t="shared" si="3"/>
        <v>33330.232530000001</v>
      </c>
      <c r="H12" s="20">
        <f t="shared" si="3"/>
        <v>72866.932000000001</v>
      </c>
      <c r="I12" s="20">
        <f t="shared" si="3"/>
        <v>72861.921000000002</v>
      </c>
      <c r="J12" s="20">
        <f t="shared" si="3"/>
        <v>66005.809000000008</v>
      </c>
      <c r="K12" s="20">
        <f t="shared" si="3"/>
        <v>66127.509000000005</v>
      </c>
      <c r="L12" s="19"/>
      <c r="M12" s="2"/>
      <c r="N12" s="2"/>
      <c r="O12" s="2"/>
      <c r="P12" s="2"/>
      <c r="Q12" s="2"/>
      <c r="R12" s="2"/>
      <c r="S12" s="2"/>
      <c r="T12" s="2"/>
      <c r="U12" s="2"/>
    </row>
    <row r="13" spans="1:21" ht="15.75" x14ac:dyDescent="0.25">
      <c r="A13" s="82"/>
      <c r="B13" s="145"/>
      <c r="C13" s="5" t="s">
        <v>22</v>
      </c>
      <c r="D13" s="52"/>
      <c r="E13" s="52"/>
      <c r="F13" s="20"/>
      <c r="G13" s="20"/>
      <c r="H13" s="20"/>
      <c r="I13" s="20"/>
      <c r="J13" s="20"/>
      <c r="K13" s="20"/>
      <c r="L13" s="19"/>
      <c r="M13" s="2"/>
      <c r="N13" s="2"/>
      <c r="O13" s="2"/>
      <c r="P13" s="2"/>
      <c r="Q13" s="2"/>
      <c r="R13" s="2"/>
      <c r="S13" s="2"/>
      <c r="T13" s="2"/>
      <c r="U13" s="2"/>
    </row>
    <row r="14" spans="1:21" ht="32.25" customHeight="1" x14ac:dyDescent="0.25">
      <c r="A14" s="145" t="s">
        <v>14</v>
      </c>
      <c r="B14" s="145" t="s">
        <v>67</v>
      </c>
      <c r="C14" s="5" t="s">
        <v>18</v>
      </c>
      <c r="D14" s="20">
        <f t="shared" ref="D14:E14" si="4">D17+D19</f>
        <v>70476.899000000005</v>
      </c>
      <c r="E14" s="20">
        <f t="shared" si="4"/>
        <v>70476.899000000005</v>
      </c>
      <c r="F14" s="20">
        <f t="shared" ref="F14:K14" si="5">F17+F19</f>
        <v>72313.000999999989</v>
      </c>
      <c r="G14" s="20">
        <f t="shared" si="5"/>
        <v>34774.868000000002</v>
      </c>
      <c r="H14" s="20">
        <f t="shared" si="5"/>
        <v>74063.000999999989</v>
      </c>
      <c r="I14" s="20">
        <f t="shared" si="5"/>
        <v>74063.000999999989</v>
      </c>
      <c r="J14" s="20">
        <f t="shared" si="5"/>
        <v>66021.403000000006</v>
      </c>
      <c r="K14" s="20">
        <f t="shared" si="5"/>
        <v>66143.103000000003</v>
      </c>
      <c r="L14" s="19"/>
      <c r="M14" s="2"/>
      <c r="N14" s="2"/>
      <c r="O14" s="2"/>
      <c r="P14" s="2"/>
      <c r="Q14" s="2"/>
      <c r="R14" s="2"/>
      <c r="S14" s="2"/>
      <c r="T14" s="2"/>
      <c r="U14" s="2"/>
    </row>
    <row r="15" spans="1:21" ht="15.75" x14ac:dyDescent="0.25">
      <c r="A15" s="145"/>
      <c r="B15" s="145"/>
      <c r="C15" s="5" t="s">
        <v>19</v>
      </c>
      <c r="D15" s="52"/>
      <c r="E15" s="52"/>
      <c r="F15" s="20"/>
      <c r="G15" s="20"/>
      <c r="H15" s="20"/>
      <c r="I15" s="20"/>
      <c r="J15" s="20"/>
      <c r="K15" s="20"/>
      <c r="L15" s="19"/>
      <c r="M15" s="2"/>
      <c r="N15" s="2"/>
      <c r="O15" s="2"/>
      <c r="P15" s="2"/>
      <c r="Q15" s="2"/>
      <c r="R15" s="2"/>
      <c r="S15" s="2"/>
      <c r="T15" s="2"/>
      <c r="U15" s="2"/>
    </row>
    <row r="16" spans="1:21" ht="24" customHeight="1" x14ac:dyDescent="0.25">
      <c r="A16" s="145"/>
      <c r="B16" s="145"/>
      <c r="C16" s="5" t="s">
        <v>23</v>
      </c>
      <c r="D16" s="52"/>
      <c r="E16" s="52"/>
      <c r="F16" s="20"/>
      <c r="G16" s="20"/>
      <c r="H16" s="20"/>
      <c r="I16" s="20"/>
      <c r="J16" s="20"/>
      <c r="K16" s="20"/>
      <c r="L16" s="19"/>
      <c r="M16" s="2"/>
      <c r="N16" s="2"/>
      <c r="O16" s="2"/>
      <c r="P16" s="2"/>
      <c r="Q16" s="2"/>
      <c r="R16" s="2"/>
      <c r="S16" s="2"/>
      <c r="T16" s="2"/>
      <c r="U16" s="2"/>
    </row>
    <row r="17" spans="1:21" ht="15.75" x14ac:dyDescent="0.25">
      <c r="A17" s="145"/>
      <c r="B17" s="145"/>
      <c r="C17" s="5" t="s">
        <v>20</v>
      </c>
      <c r="D17" s="52">
        <f>Лист5!H14</f>
        <v>11771.2</v>
      </c>
      <c r="E17" s="52">
        <f>Лист5!I14</f>
        <v>11771.2</v>
      </c>
      <c r="F17" s="20">
        <f>Лист5!J14</f>
        <v>13353.5</v>
      </c>
      <c r="G17" s="20">
        <f>Лист5!K14</f>
        <v>6676.8</v>
      </c>
      <c r="H17" s="20">
        <f>Лист5!L14</f>
        <v>13353.5</v>
      </c>
      <c r="I17" s="20">
        <f>Лист5!M14</f>
        <v>13353.5</v>
      </c>
      <c r="J17" s="20">
        <f>Лист5!N14</f>
        <v>10682.8</v>
      </c>
      <c r="K17" s="20">
        <f>Лист5!O14</f>
        <v>10682.8</v>
      </c>
      <c r="L17" s="19"/>
      <c r="M17" s="2"/>
      <c r="N17" s="2"/>
      <c r="O17" s="2"/>
      <c r="P17" s="2"/>
      <c r="Q17" s="2"/>
      <c r="R17" s="2"/>
      <c r="S17" s="2"/>
      <c r="T17" s="2"/>
      <c r="U17" s="2"/>
    </row>
    <row r="18" spans="1:21" ht="31.5" x14ac:dyDescent="0.25">
      <c r="A18" s="145"/>
      <c r="B18" s="145"/>
      <c r="C18" s="5" t="s">
        <v>21</v>
      </c>
      <c r="D18" s="20"/>
      <c r="E18" s="20"/>
      <c r="F18" s="20"/>
      <c r="G18" s="20"/>
      <c r="H18" s="20"/>
      <c r="I18" s="20"/>
      <c r="J18" s="20"/>
      <c r="K18" s="20"/>
      <c r="L18" s="19"/>
      <c r="M18" s="2"/>
      <c r="N18" s="2"/>
      <c r="O18" s="2"/>
      <c r="P18" s="2"/>
      <c r="Q18" s="2"/>
      <c r="R18" s="2"/>
      <c r="S18" s="2"/>
      <c r="T18" s="2"/>
      <c r="U18" s="2"/>
    </row>
    <row r="19" spans="1:21" ht="31.5" x14ac:dyDescent="0.25">
      <c r="A19" s="145"/>
      <c r="B19" s="145"/>
      <c r="C19" s="5" t="s">
        <v>51</v>
      </c>
      <c r="D19" s="52">
        <f>Лист5!H16+Лист5!H15</f>
        <v>58705.699000000001</v>
      </c>
      <c r="E19" s="52">
        <f>Лист5!I16+Лист5!I15</f>
        <v>58705.699000000001</v>
      </c>
      <c r="F19" s="52">
        <f>Лист5!J16+Лист5!J15</f>
        <v>58959.500999999997</v>
      </c>
      <c r="G19" s="52">
        <f>Лист5!K16+Лист5!K15</f>
        <v>28098.067999999999</v>
      </c>
      <c r="H19" s="52">
        <f>Лист5!L16+Лист5!L15</f>
        <v>60709.500999999997</v>
      </c>
      <c r="I19" s="52">
        <f>Лист5!M16+Лист5!M15</f>
        <v>60709.500999999997</v>
      </c>
      <c r="J19" s="52">
        <f>Лист5!N16+Лист5!N15</f>
        <v>55338.603000000003</v>
      </c>
      <c r="K19" s="52">
        <f>Лист5!O16+Лист5!O15</f>
        <v>55460.303</v>
      </c>
      <c r="L19" s="19"/>
      <c r="M19" s="2"/>
      <c r="N19" s="2"/>
      <c r="O19" s="2"/>
      <c r="P19" s="2"/>
      <c r="Q19" s="2"/>
      <c r="R19" s="2"/>
      <c r="S19" s="2"/>
      <c r="T19" s="2"/>
      <c r="U19" s="2"/>
    </row>
    <row r="20" spans="1:21" ht="58.5" customHeight="1" x14ac:dyDescent="0.25">
      <c r="A20" s="145"/>
      <c r="B20" s="145"/>
      <c r="C20" s="5" t="s">
        <v>22</v>
      </c>
      <c r="D20" s="52"/>
      <c r="E20" s="52"/>
      <c r="F20" s="20"/>
      <c r="G20" s="20"/>
      <c r="H20" s="20"/>
      <c r="I20" s="20"/>
      <c r="J20" s="20"/>
      <c r="K20" s="20"/>
      <c r="L20" s="19"/>
      <c r="M20" s="16"/>
      <c r="N20" s="16"/>
      <c r="O20" s="16"/>
      <c r="P20" s="16"/>
      <c r="Q20" s="16"/>
      <c r="R20" s="16"/>
      <c r="S20" s="9"/>
      <c r="T20" s="16"/>
      <c r="U20" s="16"/>
    </row>
    <row r="21" spans="1:21" ht="24.75" customHeight="1" x14ac:dyDescent="0.25">
      <c r="A21" s="149" t="s">
        <v>52</v>
      </c>
      <c r="B21" s="149" t="s">
        <v>68</v>
      </c>
      <c r="C21" s="5" t="s">
        <v>18</v>
      </c>
      <c r="D21" s="20">
        <f>D26+D24</f>
        <v>11295.442000000001</v>
      </c>
      <c r="E21" s="20">
        <f t="shared" ref="E21:K21" si="6">E26+E24</f>
        <v>11289.746000000001</v>
      </c>
      <c r="F21" s="20">
        <f t="shared" si="6"/>
        <v>12157.431</v>
      </c>
      <c r="G21" s="20">
        <f t="shared" si="6"/>
        <v>5232.16453</v>
      </c>
      <c r="H21" s="20">
        <f t="shared" si="6"/>
        <v>12157.431</v>
      </c>
      <c r="I21" s="20">
        <f t="shared" si="6"/>
        <v>12152.42</v>
      </c>
      <c r="J21" s="20">
        <f t="shared" si="6"/>
        <v>10667.206000000002</v>
      </c>
      <c r="K21" s="20">
        <f t="shared" si="6"/>
        <v>10667.206000000002</v>
      </c>
      <c r="L21" s="19"/>
      <c r="M21" s="10"/>
      <c r="N21" s="10"/>
      <c r="O21" s="10"/>
      <c r="P21" s="10"/>
      <c r="Q21" s="10"/>
      <c r="R21" s="10"/>
      <c r="S21" s="9"/>
      <c r="T21" s="10"/>
      <c r="U21" s="10"/>
    </row>
    <row r="22" spans="1:21" ht="15.75" x14ac:dyDescent="0.25">
      <c r="A22" s="150"/>
      <c r="B22" s="150"/>
      <c r="C22" s="5" t="s">
        <v>19</v>
      </c>
      <c r="D22" s="52"/>
      <c r="E22" s="52"/>
      <c r="F22" s="20"/>
      <c r="G22" s="20"/>
      <c r="H22" s="20"/>
      <c r="I22" s="20"/>
      <c r="J22" s="20"/>
      <c r="K22" s="20"/>
      <c r="L22" s="19"/>
    </row>
    <row r="23" spans="1:21" ht="15.75" x14ac:dyDescent="0.25">
      <c r="A23" s="150"/>
      <c r="B23" s="150"/>
      <c r="C23" s="5" t="s">
        <v>23</v>
      </c>
      <c r="D23" s="20"/>
      <c r="E23" s="20"/>
      <c r="F23" s="20"/>
      <c r="G23" s="20"/>
      <c r="H23" s="20"/>
      <c r="I23" s="20"/>
      <c r="J23" s="20"/>
      <c r="K23" s="20"/>
      <c r="L23" s="19"/>
    </row>
    <row r="24" spans="1:21" ht="15.75" x14ac:dyDescent="0.25">
      <c r="A24" s="150"/>
      <c r="B24" s="150"/>
      <c r="C24" s="5" t="s">
        <v>20</v>
      </c>
      <c r="D24" s="20"/>
      <c r="E24" s="20"/>
      <c r="F24" s="20"/>
      <c r="G24" s="20"/>
      <c r="H24" s="20"/>
      <c r="I24" s="20"/>
      <c r="J24" s="20"/>
      <c r="K24" s="20"/>
      <c r="L24" s="19"/>
    </row>
    <row r="25" spans="1:21" ht="31.5" x14ac:dyDescent="0.25">
      <c r="A25" s="150"/>
      <c r="B25" s="150"/>
      <c r="C25" s="5" t="s">
        <v>21</v>
      </c>
      <c r="D25" s="20"/>
      <c r="E25" s="20"/>
      <c r="F25" s="20"/>
      <c r="G25" s="20"/>
      <c r="H25" s="20"/>
      <c r="I25" s="20"/>
      <c r="J25" s="20"/>
      <c r="K25" s="20"/>
      <c r="L25" s="19"/>
    </row>
    <row r="26" spans="1:21" ht="31.5" x14ac:dyDescent="0.25">
      <c r="A26" s="151"/>
      <c r="B26" s="151"/>
      <c r="C26" s="5" t="s">
        <v>54</v>
      </c>
      <c r="D26" s="52">
        <f>+Лист5!H19+Лист5!H20+Лист5!H21+Лист5!H22</f>
        <v>11295.442000000001</v>
      </c>
      <c r="E26" s="52">
        <f>+Лист5!I19+Лист5!I20+Лист5!I21+Лист5!I22</f>
        <v>11289.746000000001</v>
      </c>
      <c r="F26" s="52">
        <f>+Лист5!J19+Лист5!J20+Лист5!J21+Лист5!J22</f>
        <v>12157.431</v>
      </c>
      <c r="G26" s="52">
        <f>+Лист5!K19+Лист5!K20+Лист5!K21+Лист5!K22</f>
        <v>5232.16453</v>
      </c>
      <c r="H26" s="52">
        <f>+Лист5!L19+Лист5!L20+Лист5!L21+Лист5!L22</f>
        <v>12157.431</v>
      </c>
      <c r="I26" s="52">
        <f>+Лист5!M19+Лист5!M20+Лист5!M21+Лист5!M22</f>
        <v>12152.42</v>
      </c>
      <c r="J26" s="52">
        <f>+Лист5!N19+Лист5!N20+Лист5!N21+Лист5!N22</f>
        <v>10667.206000000002</v>
      </c>
      <c r="K26" s="52">
        <f>+Лист5!O19+Лист5!O20+Лист5!O21+Лист5!O22</f>
        <v>10667.206000000002</v>
      </c>
      <c r="L26" s="19"/>
    </row>
    <row r="27" spans="1:21" ht="71.25" customHeight="1" x14ac:dyDescent="0.3">
      <c r="A27" s="22" t="s">
        <v>89</v>
      </c>
      <c r="B27" s="21"/>
    </row>
  </sheetData>
  <mergeCells count="19">
    <mergeCell ref="B21:B26"/>
    <mergeCell ref="A21:A26"/>
    <mergeCell ref="J3:K3"/>
    <mergeCell ref="J4:J5"/>
    <mergeCell ref="K4:K5"/>
    <mergeCell ref="A1:L1"/>
    <mergeCell ref="A3:A5"/>
    <mergeCell ref="B3:B5"/>
    <mergeCell ref="L3:L5"/>
    <mergeCell ref="A14:A20"/>
    <mergeCell ref="B14:B20"/>
    <mergeCell ref="D3:E4"/>
    <mergeCell ref="F3:I3"/>
    <mergeCell ref="C3:C5"/>
    <mergeCell ref="A6:A13"/>
    <mergeCell ref="B6:B13"/>
    <mergeCell ref="C6:C7"/>
    <mergeCell ref="F4:G4"/>
    <mergeCell ref="H4:I4"/>
  </mergeCells>
  <pageMargins left="0.23622047244094491" right="0.23622047244094491" top="0.74803149606299213" bottom="0.74803149606299213" header="0.31496062992125984" footer="0.31496062992125984"/>
  <pageSetup paperSize="9" scale="63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Лист6</vt:lpstr>
      <vt:lpstr>Лист5</vt:lpstr>
      <vt:lpstr>Лист4</vt:lpstr>
      <vt:lpstr>Лист5!Область_печати</vt:lpstr>
      <vt:lpstr>Лист6!Область_печати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Чуева</dc:creator>
  <cp:lastModifiedBy>ved_specialist_budg</cp:lastModifiedBy>
  <cp:lastPrinted>2023-01-23T08:34:54Z</cp:lastPrinted>
  <dcterms:created xsi:type="dcterms:W3CDTF">2014-05-12T08:16:17Z</dcterms:created>
  <dcterms:modified xsi:type="dcterms:W3CDTF">2023-01-23T08:36:49Z</dcterms:modified>
</cp:coreProperties>
</file>