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айт\1\"/>
    </mc:Choice>
  </mc:AlternateContent>
  <bookViews>
    <workbookView xWindow="360" yWindow="15" windowWidth="11340" windowHeight="6540"/>
  </bookViews>
  <sheets>
    <sheet name="Приложение_источники " sheetId="2" r:id="rId1"/>
  </sheets>
  <definedNames>
    <definedName name="_xlnm.Print_Titles" localSheetId="0">'Приложение_источники '!$16:$18</definedName>
    <definedName name="_xlnm.Print_Area" localSheetId="0">'Приложение_источники '!$A$1:$F$49</definedName>
  </definedNames>
  <calcPr calcId="162913" calcOnSave="0"/>
</workbook>
</file>

<file path=xl/calcChain.xml><?xml version="1.0" encoding="utf-8"?>
<calcChain xmlns="http://schemas.openxmlformats.org/spreadsheetml/2006/main">
  <c r="F37" i="2" l="1"/>
  <c r="E37" i="2"/>
  <c r="F36" i="2"/>
  <c r="F35" i="2" s="1"/>
  <c r="F34" i="2" s="1"/>
  <c r="E36" i="2"/>
  <c r="E35" i="2"/>
  <c r="E34" i="2" s="1"/>
  <c r="D25" i="2"/>
  <c r="F27" i="2"/>
  <c r="E21" i="2"/>
  <c r="F23" i="2" s="1"/>
  <c r="F22" i="2" s="1"/>
  <c r="F21" i="2" s="1"/>
  <c r="F20" i="2" s="1"/>
  <c r="F19" i="2" s="1"/>
  <c r="F25" i="2"/>
  <c r="E25" i="2"/>
  <c r="D22" i="2"/>
  <c r="D20" i="2"/>
  <c r="D19" i="2" s="1"/>
  <c r="D42" i="2"/>
  <c r="D41" i="2" s="1"/>
  <c r="E22" i="2"/>
  <c r="F42" i="2"/>
  <c r="F41" i="2" s="1"/>
  <c r="F40" i="2" s="1"/>
  <c r="F33" i="2" s="1"/>
  <c r="F32" i="2" s="1"/>
  <c r="F31" i="2" s="1"/>
  <c r="F30" i="2" s="1"/>
  <c r="F29" i="2" s="1"/>
  <c r="E42" i="2"/>
  <c r="E41" i="2" s="1"/>
  <c r="E40" i="2" s="1"/>
  <c r="E39" i="2" s="1"/>
  <c r="E38" i="2" s="1"/>
  <c r="D47" i="2"/>
  <c r="D37" i="2" s="1"/>
  <c r="D36" i="2" s="1"/>
  <c r="D35" i="2" s="1"/>
  <c r="D34" i="2" s="1"/>
  <c r="D45" i="2"/>
  <c r="D44" i="2" s="1"/>
  <c r="F44" i="2"/>
  <c r="F47" i="2"/>
  <c r="F46" i="2" s="1"/>
  <c r="E44" i="2"/>
  <c r="E47" i="2"/>
  <c r="E46" i="2" s="1"/>
  <c r="E27" i="2"/>
  <c r="D27" i="2"/>
  <c r="D24" i="2" s="1"/>
  <c r="E20" i="2"/>
  <c r="E19" i="2" s="1"/>
  <c r="F24" i="2"/>
  <c r="E24" i="2"/>
  <c r="D40" i="2" l="1"/>
  <c r="D46" i="2"/>
  <c r="D33" i="2"/>
  <c r="D32" i="2" s="1"/>
  <c r="D31" i="2" s="1"/>
  <c r="D30" i="2" s="1"/>
  <c r="D29" i="2" s="1"/>
  <c r="D39" i="2"/>
  <c r="D38" i="2" s="1"/>
  <c r="E33" i="2"/>
  <c r="E32" i="2" s="1"/>
  <c r="E31" i="2" s="1"/>
  <c r="E30" i="2" s="1"/>
  <c r="E29" i="2" s="1"/>
  <c r="E49" i="2" s="1"/>
  <c r="F39" i="2"/>
  <c r="F38" i="2" s="1"/>
  <c r="F49" i="2" s="1"/>
  <c r="D49" i="2" l="1"/>
</calcChain>
</file>

<file path=xl/sharedStrings.xml><?xml version="1.0" encoding="utf-8"?>
<sst xmlns="http://schemas.openxmlformats.org/spreadsheetml/2006/main" count="108" uniqueCount="97">
  <si>
    <t>(тыс.рублей)</t>
  </si>
  <si>
    <t>Код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</si>
  <si>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</si>
  <si>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</si>
  <si>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</si>
  <si>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</si>
  <si>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</si>
  <si>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1</t>
  </si>
  <si>
    <t>2</t>
  </si>
  <si>
    <t>Всего</t>
  </si>
  <si>
    <t>№ строки</t>
  </si>
  <si>
    <t>Увеличение прочих остатков денежных средств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</si>
  <si>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</si>
  <si>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</si>
  <si>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</si>
  <si>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</si>
  <si>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</si>
  <si>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</si>
  <si>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Изменение остатков средств на счетах по учету средств бюджета</t>
  </si>
  <si>
    <t>3</t>
  </si>
  <si>
    <t>4</t>
  </si>
  <si>
    <t>5</t>
  </si>
  <si>
    <t>6</t>
  </si>
  <si>
    <t>7</t>
  </si>
  <si>
    <t>8</t>
  </si>
  <si>
    <t>9</t>
  </si>
  <si>
    <t>10</t>
  </si>
  <si>
    <t>Возврат централизованных кредитов, выданных в 1992-1994 годах, переоформленных в государственный внутренний долг Российской Федерации</t>
  </si>
  <si>
    <t>11</t>
  </si>
  <si>
    <t>12</t>
  </si>
  <si>
    <t>13</t>
  </si>
  <si>
    <t>14</t>
  </si>
  <si>
    <t>Сумма</t>
  </si>
  <si>
    <t>090 01 02 00 00 00 0000 000</t>
  </si>
  <si>
    <t>090 01 02 00 00 00 0000 700</t>
  </si>
  <si>
    <t>090 01 02 00 00 05 0000 710</t>
  </si>
  <si>
    <t>Получение кредитов от кредитных организаций бюджетами муниципальных районов  в валюте Российской Федерации</t>
  </si>
  <si>
    <t>090 01 02 00 00 00 0000 800</t>
  </si>
  <si>
    <t>090 01 02 00 00 05 0000 810</t>
  </si>
  <si>
    <t>Погашение бюджетами муниципальных районов кредитов от кредитных организаций в валюте Российской Федерации</t>
  </si>
  <si>
    <t>090 01 05 00 00 00 0000 000</t>
  </si>
  <si>
    <t>090 01 05 00 00 00 0000 500</t>
  </si>
  <si>
    <t>090 01 05 02 00 00 0000 500</t>
  </si>
  <si>
    <t>090 01 05 02 01 00 0000 510</t>
  </si>
  <si>
    <t>090 01 05 02 01 05 0000 510</t>
  </si>
  <si>
    <t>Увеличение прочих остатков денежных средств бюджетов муниципальных районов</t>
  </si>
  <si>
    <t>090 01 05 00 00 00 0000 600</t>
  </si>
  <si>
    <t>090 01 05 02 00 00 0000 600</t>
  </si>
  <si>
    <t>090 01 05 02 01 00 0000 610</t>
  </si>
  <si>
    <t>090 01 05 02 01 05 0000 610</t>
  </si>
  <si>
    <t>Уменьшение прочих остатков денежных средств бюджетов муниципальных районов</t>
  </si>
  <si>
    <t>090 01 06 00 00 00 0000 000</t>
  </si>
  <si>
    <t>090 01 06 05 00 00 0000 000</t>
  </si>
  <si>
    <t>090 01 06 05 00 00 0000 600</t>
  </si>
  <si>
    <t>090 01 06 05 01 05 0000 640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</si>
  <si>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</si>
  <si>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090 01 06 05 01 05 0100 640</t>
  </si>
  <si>
    <t>090 01 06 05 02 05 0000 640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</si>
  <si>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</si>
  <si>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090 01 06 05 01 00 0000 640</t>
  </si>
  <si>
    <t>Возврат бюджетных кредитов, предоставленных юридическим лицам  в валюте Российской Федерации</t>
  </si>
  <si>
    <t>Возврат бюджетных кредитов, предоставленных другим бюджетам бюджетной системы Российской Федерации  в валюте Российской Федерации</t>
  </si>
  <si>
    <t>090 01 06 05 00 00 0000 500</t>
  </si>
  <si>
    <t>090 01 06 05 02 00 0000 500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</si>
  <si>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</si>
  <si>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090 01 06 05 02 05 0000 540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</si>
  <si>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</si>
  <si>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15</t>
  </si>
  <si>
    <t>16</t>
  </si>
  <si>
    <t>17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</si>
  <si>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</si>
  <si>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сиситемы Российской Федерации в валюте 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</si>
  <si>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</si>
  <si>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</si>
  <si>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</si>
  <si>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090 01 03 01 00 00 0000 000</t>
  </si>
  <si>
    <t>090 01 03 01 00 00 0000 700</t>
  </si>
  <si>
    <t>090 01 03 01 00 05 0000 710</t>
  </si>
  <si>
    <t>090 01 03 01 00 00 0000 800</t>
  </si>
  <si>
    <t>090 01 03 01 00 05 0000 810</t>
  </si>
  <si>
    <t xml:space="preserve">Приложение № 1  </t>
  </si>
  <si>
    <t>Возврат бюджетных кредитов, предоставленных внутри страны в валюте Российской Федерации</t>
  </si>
  <si>
    <t>090 01 06 05 02 00 0000 600</t>
  </si>
  <si>
    <t>2021 год</t>
  </si>
  <si>
    <t>2022 год</t>
  </si>
  <si>
    <t>Наименование кода поступлений в бюджет, группы, подгруппы, статьи,подстатьи, элемента, подвида, аналиттической группы вида источников  финансирования дефицитов бюджета</t>
  </si>
  <si>
    <t>к  решению Шушенского районного Совета депутатов</t>
  </si>
  <si>
    <t>к решению Шушенского районного Совета депутатов</t>
  </si>
  <si>
    <t>18</t>
  </si>
  <si>
    <t>19</t>
  </si>
  <si>
    <t>20</t>
  </si>
  <si>
    <t>21</t>
  </si>
  <si>
    <t>22</t>
  </si>
  <si>
    <t xml:space="preserve">от 18.12.2020  № 39-2/н  </t>
  </si>
  <si>
    <t>Источники внутреннего финансирования дефицита районного бюджета в 2021 году и плановом периоде 2022 - 2023 годов</t>
  </si>
  <si>
    <t>2023 год</t>
  </si>
  <si>
    <t>от 05.02.2021 №63-вн/н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</si>
</sst>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 shrinkToFi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164" fontId="1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 shrinkToFit="1"/>
    </xf>
    <xf numFmtId="49" fontId="2" fillId="0" borderId="0" xfId="0" applyNumberFormat="1" applyFont="1" applyFill="1"/>
    <xf numFmtId="4" fontId="1" fillId="0" borderId="0" xfId="0" applyNumberFormat="1" applyFont="1" applyFill="1" applyAlignment="1">
      <alignment horizontal="center" wrapText="1"/>
    </xf>
    <xf numFmtId="164" fontId="1" fillId="0" borderId="0" xfId="0" applyNumberFormat="1" applyFont="1" applyFill="1" applyBorder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 vertical="top" wrapText="1"/>
    </xf>
    <xf numFmtId="164" fontId="3" fillId="0" borderId="0" xfId="0" applyNumberFormat="1" applyFont="1" applyFill="1" applyAlignment="1">
      <alignment horizontal="center" wrapText="1"/>
    </xf>
    <xf numFmtId="164" fontId="2" fillId="0" borderId="0" xfId="0" applyNumberFormat="1" applyFont="1" applyFill="1"/>
    <xf numFmtId="0" fontId="3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wrapText="1"/>
    </xf>
    <xf numFmtId="49" fontId="1" fillId="0" borderId="0" xfId="0" applyNumberFormat="1" applyFont="1" applyFill="1" applyBorder="1" applyAlignment="1">
      <alignment horizontal="left"/>
    </xf>
    <xf numFmtId="164" fontId="4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top" wrapText="1" shrinkToFit="1"/>
    </xf>
    <xf numFmtId="49" fontId="4" fillId="0" borderId="0" xfId="0" applyNumberFormat="1" applyFont="1" applyFill="1" applyBorder="1" applyAlignment="1">
      <alignment horizontal="center" wrapText="1" shrinkToFit="1"/>
    </xf>
    <xf numFmtId="0" fontId="3" fillId="0" borderId="0" xfId="0" applyFont="1" applyFill="1" applyAlignment="1">
      <alignment horizontal="center" wrapText="1" shrinkToFit="1"/>
    </xf>
    <xf numFmtId="164" fontId="3" fillId="0" borderId="0" xfId="0" applyNumberFormat="1" applyFont="1" applyFill="1" applyBorder="1" applyAlignment="1">
      <alignment horizontal="right" shrinkToFit="1"/>
    </xf>
    <xf numFmtId="164" fontId="3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top" wrapText="1" shrinkToFit="1"/>
    </xf>
    <xf numFmtId="49" fontId="3" fillId="0" borderId="1" xfId="0" applyNumberFormat="1" applyFont="1" applyFill="1" applyBorder="1" applyAlignment="1">
      <alignment horizontal="center" wrapText="1" shrinkToFit="1"/>
    </xf>
    <xf numFmtId="3" fontId="3" fillId="0" borderId="1" xfId="0" applyNumberFormat="1" applyFont="1" applyFill="1" applyBorder="1" applyAlignment="1">
      <alignment horizontal="center" wrapText="1" shrinkToFit="1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vertical="top" wrapText="1"/>
    </xf>
    <xf numFmtId="165" fontId="3" fillId="0" borderId="1" xfId="0" applyNumberFormat="1" applyFont="1" applyFill="1" applyBorder="1"/>
    <xf numFmtId="49" fontId="3" fillId="2" borderId="1" xfId="0" applyNumberFormat="1" applyFont="1" applyFill="1" applyBorder="1" applyAlignment="1">
      <alignment horizontal="center" vertical="top"/>
    </xf>
    <xf numFmtId="0" fontId="3" fillId="2" borderId="1" xfId="0" applyNumberFormat="1" applyFont="1" applyFill="1" applyBorder="1" applyAlignment="1">
      <alignment vertical="top" wrapText="1"/>
    </xf>
    <xf numFmtId="165" fontId="3" fillId="2" borderId="1" xfId="0" applyNumberFormat="1" applyFont="1" applyFill="1" applyBorder="1"/>
    <xf numFmtId="0" fontId="1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1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164" fontId="4" fillId="0" borderId="0" xfId="0" applyNumberFormat="1" applyFont="1" applyFill="1" applyAlignment="1">
      <alignment horizontal="center" wrapText="1"/>
    </xf>
    <xf numFmtId="49" fontId="3" fillId="0" borderId="1" xfId="0" applyNumberFormat="1" applyFont="1" applyFill="1" applyBorder="1" applyAlignment="1">
      <alignment horizontal="left"/>
    </xf>
    <xf numFmtId="0" fontId="1" fillId="0" borderId="0" xfId="0" applyFont="1" applyFill="1" applyAlignment="1">
      <alignment horizontal="left" wrapText="1"/>
    </xf>
    <xf numFmtId="164" fontId="3" fillId="0" borderId="1" xfId="0" applyNumberFormat="1" applyFont="1" applyFill="1" applyBorder="1" applyAlignment="1">
      <alignment horizontal="center" vertical="center" wrapText="1" shrinkToFit="1"/>
    </xf>
    <xf numFmtId="49" fontId="3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5"/>
  <sheetViews>
    <sheetView tabSelected="1" view="pageBreakPreview" topLeftCell="A3" zoomScale="75" zoomScaleNormal="100" zoomScaleSheetLayoutView="75" workbookViewId="0">
      <selection activeCell="C8" sqref="C8"/>
    </sheetView>
  </sheetViews>
  <sheetFormatPr defaultRowHeight="15.75" x14ac:dyDescent="0.25"/>
  <cols>
    <col min="1" max="1" width="8.85546875" style="3" customWidth="1"/>
    <col min="2" max="2" width="34.5703125" style="4" customWidth="1"/>
    <col min="3" max="3" width="76.5703125" style="1" customWidth="1"/>
    <col min="4" max="4" width="19" style="5" customWidth="1"/>
    <col min="5" max="5" width="17.85546875" style="1" customWidth="1"/>
    <col min="6" max="6" width="17.7109375" style="1" customWidth="1"/>
    <col min="7" max="16384" width="9.140625" style="1"/>
  </cols>
  <sheetData>
    <row r="1" spans="1:6" hidden="1" x14ac:dyDescent="0.25"/>
    <row r="2" spans="1:6" hidden="1" x14ac:dyDescent="0.25"/>
    <row r="3" spans="1:6" ht="31.5" x14ac:dyDescent="0.25">
      <c r="F3" s="1" t="s">
        <v>80</v>
      </c>
    </row>
    <row r="4" spans="1:6" x14ac:dyDescent="0.25">
      <c r="D4" s="34" t="s">
        <v>87</v>
      </c>
      <c r="E4" s="35"/>
      <c r="F4" s="35"/>
    </row>
    <row r="5" spans="1:6" x14ac:dyDescent="0.25">
      <c r="E5" s="36" t="s">
        <v>96</v>
      </c>
      <c r="F5" s="37"/>
    </row>
    <row r="6" spans="1:6" ht="11.25" customHeight="1" x14ac:dyDescent="0.25"/>
    <row r="7" spans="1:6" ht="1.5" hidden="1" customHeight="1" x14ac:dyDescent="0.25"/>
    <row r="9" spans="1:6" x14ac:dyDescent="0.25">
      <c r="F9" s="10" t="s">
        <v>80</v>
      </c>
    </row>
    <row r="10" spans="1:6" x14ac:dyDescent="0.25">
      <c r="F10" s="10" t="s">
        <v>86</v>
      </c>
    </row>
    <row r="11" spans="1:6" x14ac:dyDescent="0.25">
      <c r="F11" s="10" t="s">
        <v>93</v>
      </c>
    </row>
    <row r="13" spans="1:6" ht="16.5" customHeight="1" x14ac:dyDescent="0.3">
      <c r="A13" s="38" t="s">
        <v>94</v>
      </c>
      <c r="B13" s="38"/>
      <c r="C13" s="38"/>
      <c r="D13" s="38"/>
      <c r="E13" s="38"/>
      <c r="F13" s="38"/>
    </row>
    <row r="14" spans="1:6" ht="18.75" x14ac:dyDescent="0.3">
      <c r="A14" s="17"/>
      <c r="B14" s="17"/>
      <c r="C14" s="17"/>
      <c r="D14" s="17"/>
      <c r="E14" s="18"/>
      <c r="F14" s="18"/>
    </row>
    <row r="15" spans="1:6" s="2" customFormat="1" ht="15.75" customHeight="1" x14ac:dyDescent="0.3">
      <c r="A15" s="19"/>
      <c r="B15" s="20"/>
      <c r="C15" s="20"/>
      <c r="D15" s="21"/>
      <c r="E15" s="21"/>
      <c r="F15" s="22" t="s">
        <v>0</v>
      </c>
    </row>
    <row r="16" spans="1:6" s="6" customFormat="1" ht="28.5" customHeight="1" x14ac:dyDescent="0.2">
      <c r="A16" s="43" t="s">
        <v>10</v>
      </c>
      <c r="B16" s="42" t="s">
        <v>1</v>
      </c>
      <c r="C16" s="42" t="s">
        <v>85</v>
      </c>
      <c r="D16" s="41" t="s">
        <v>32</v>
      </c>
      <c r="E16" s="41"/>
      <c r="F16" s="41"/>
    </row>
    <row r="17" spans="1:21" s="6" customFormat="1" ht="63.75" customHeight="1" x14ac:dyDescent="0.25">
      <c r="A17" s="43"/>
      <c r="B17" s="42"/>
      <c r="C17" s="42"/>
      <c r="D17" s="23" t="s">
        <v>83</v>
      </c>
      <c r="E17" s="24" t="s">
        <v>84</v>
      </c>
      <c r="F17" s="24" t="s">
        <v>95</v>
      </c>
      <c r="U17" s="4"/>
    </row>
    <row r="18" spans="1:21" s="2" customFormat="1" ht="15.75" customHeight="1" x14ac:dyDescent="0.3">
      <c r="A18" s="25"/>
      <c r="B18" s="26" t="s">
        <v>7</v>
      </c>
      <c r="C18" s="26" t="s">
        <v>8</v>
      </c>
      <c r="D18" s="27">
        <v>3</v>
      </c>
      <c r="E18" s="27">
        <v>4</v>
      </c>
      <c r="F18" s="27">
        <v>5</v>
      </c>
    </row>
    <row r="19" spans="1:21" s="7" customFormat="1" ht="37.5" hidden="1" x14ac:dyDescent="0.3">
      <c r="A19" s="28" t="s">
        <v>7</v>
      </c>
      <c r="B19" s="28" t="s">
        <v>33</v>
      </c>
      <c r="C19" s="29" t="s">
        <v>12</v>
      </c>
      <c r="D19" s="30">
        <f>D20-D22</f>
        <v>0</v>
      </c>
      <c r="E19" s="30">
        <f>E20-E22</f>
        <v>0</v>
      </c>
      <c r="F19" s="30">
        <f>F20-F22</f>
        <v>0</v>
      </c>
    </row>
    <row r="20" spans="1:21" s="7" customFormat="1" ht="37.5" hidden="1" x14ac:dyDescent="0.3">
      <c r="A20" s="28" t="s">
        <v>8</v>
      </c>
      <c r="B20" s="28" t="s">
        <v>34</v>
      </c>
      <c r="C20" s="29" t="s">
        <v>13</v>
      </c>
      <c r="D20" s="30">
        <f>D21</f>
        <v>0</v>
      </c>
      <c r="E20" s="30">
        <f>E21</f>
        <v>0</v>
      </c>
      <c r="F20" s="30">
        <f>F21</f>
        <v>0</v>
      </c>
    </row>
    <row r="21" spans="1:21" s="7" customFormat="1" ht="37.5" hidden="1" x14ac:dyDescent="0.3">
      <c r="A21" s="28" t="s">
        <v>19</v>
      </c>
      <c r="B21" s="28" t="s">
        <v>35</v>
      </c>
      <c r="C21" s="29" t="s">
        <v>36</v>
      </c>
      <c r="D21" s="30">
        <v>0</v>
      </c>
      <c r="E21" s="30">
        <f>E23</f>
        <v>0</v>
      </c>
      <c r="F21" s="30">
        <f>F22</f>
        <v>0</v>
      </c>
    </row>
    <row r="22" spans="1:21" s="7" customFormat="1" ht="37.5" hidden="1" x14ac:dyDescent="0.3">
      <c r="A22" s="28" t="s">
        <v>20</v>
      </c>
      <c r="B22" s="28" t="s">
        <v>37</v>
      </c>
      <c r="C22" s="29" t="s">
        <v>14</v>
      </c>
      <c r="D22" s="30">
        <f>D23</f>
        <v>0</v>
      </c>
      <c r="E22" s="30">
        <f>E23</f>
        <v>0</v>
      </c>
      <c r="F22" s="30">
        <f>F23</f>
        <v>0</v>
      </c>
    </row>
    <row r="23" spans="1:21" s="7" customFormat="1" ht="37.5" hidden="1" x14ac:dyDescent="0.3">
      <c r="A23" s="28" t="s">
        <v>21</v>
      </c>
      <c r="B23" s="28" t="s">
        <v>38</v>
      </c>
      <c r="C23" s="29" t="s">
        <v>39</v>
      </c>
      <c r="D23" s="30">
        <v>0</v>
      </c>
      <c r="E23" s="30">
        <v>0</v>
      </c>
      <c r="F23" s="30">
        <f>E21</f>
        <v>0</v>
      </c>
    </row>
    <row r="24" spans="1:21" s="7" customFormat="1" ht="43.5" customHeight="1" x14ac:dyDescent="0.3">
      <c r="A24" s="28" t="s">
        <v>7</v>
      </c>
      <c r="B24" s="31" t="s">
        <v>75</v>
      </c>
      <c r="C24" s="32" t="s">
        <v>70</v>
      </c>
      <c r="D24" s="33">
        <f>D25-D27</f>
        <v>0</v>
      </c>
      <c r="E24" s="33">
        <f>E25-E27</f>
        <v>0</v>
      </c>
      <c r="F24" s="33">
        <f>F25-F27</f>
        <v>0</v>
      </c>
    </row>
    <row r="25" spans="1:21" s="7" customFormat="1" ht="56.25" x14ac:dyDescent="0.3">
      <c r="A25" s="28" t="s">
        <v>8</v>
      </c>
      <c r="B25" s="31" t="s">
        <v>76</v>
      </c>
      <c r="C25" s="32" t="s">
        <v>71</v>
      </c>
      <c r="D25" s="33">
        <f>D26</f>
        <v>3000</v>
      </c>
      <c r="E25" s="33">
        <f>E26</f>
        <v>3000</v>
      </c>
      <c r="F25" s="33">
        <f>F26</f>
        <v>3000</v>
      </c>
    </row>
    <row r="26" spans="1:21" s="7" customFormat="1" ht="56.25" x14ac:dyDescent="0.3">
      <c r="A26" s="28" t="s">
        <v>19</v>
      </c>
      <c r="B26" s="31" t="s">
        <v>77</v>
      </c>
      <c r="C26" s="32" t="s">
        <v>72</v>
      </c>
      <c r="D26" s="33">
        <v>3000</v>
      </c>
      <c r="E26" s="33">
        <v>3000</v>
      </c>
      <c r="F26" s="33">
        <v>3000</v>
      </c>
    </row>
    <row r="27" spans="1:21" s="7" customFormat="1" ht="56.25" x14ac:dyDescent="0.3">
      <c r="A27" s="28" t="s">
        <v>20</v>
      </c>
      <c r="B27" s="31" t="s">
        <v>78</v>
      </c>
      <c r="C27" s="32" t="s">
        <v>73</v>
      </c>
      <c r="D27" s="33">
        <f>D28</f>
        <v>3000</v>
      </c>
      <c r="E27" s="33">
        <f>E28</f>
        <v>3000</v>
      </c>
      <c r="F27" s="33">
        <f>F28</f>
        <v>3000</v>
      </c>
    </row>
    <row r="28" spans="1:21" s="7" customFormat="1" ht="56.25" x14ac:dyDescent="0.3">
      <c r="A28" s="28" t="s">
        <v>21</v>
      </c>
      <c r="B28" s="31" t="s">
        <v>79</v>
      </c>
      <c r="C28" s="32" t="s">
        <v>74</v>
      </c>
      <c r="D28" s="33">
        <v>3000</v>
      </c>
      <c r="E28" s="33">
        <v>3000</v>
      </c>
      <c r="F28" s="33">
        <v>3000</v>
      </c>
    </row>
    <row r="29" spans="1:21" s="7" customFormat="1" ht="37.5" x14ac:dyDescent="0.3">
      <c r="A29" s="28" t="s">
        <v>22</v>
      </c>
      <c r="B29" s="31" t="s">
        <v>40</v>
      </c>
      <c r="C29" s="32" t="s">
        <v>18</v>
      </c>
      <c r="D29" s="33">
        <f>D30+D34</f>
        <v>5276.4720000000671</v>
      </c>
      <c r="E29" s="33">
        <f>E30+E34</f>
        <v>0</v>
      </c>
      <c r="F29" s="33">
        <f>F30+F34</f>
        <v>0</v>
      </c>
    </row>
    <row r="30" spans="1:21" s="7" customFormat="1" ht="22.5" customHeight="1" x14ac:dyDescent="0.3">
      <c r="A30" s="28" t="s">
        <v>23</v>
      </c>
      <c r="B30" s="28" t="s">
        <v>41</v>
      </c>
      <c r="C30" s="29" t="s">
        <v>2</v>
      </c>
      <c r="D30" s="30">
        <f t="shared" ref="D30:F32" si="0">D31</f>
        <v>-1415166.091</v>
      </c>
      <c r="E30" s="30">
        <f t="shared" si="0"/>
        <v>-1612872.0279999999</v>
      </c>
      <c r="F30" s="30">
        <f t="shared" si="0"/>
        <v>-1459596.7690000001</v>
      </c>
    </row>
    <row r="31" spans="1:21" s="7" customFormat="1" ht="25.5" customHeight="1" x14ac:dyDescent="0.3">
      <c r="A31" s="28" t="s">
        <v>24</v>
      </c>
      <c r="B31" s="28" t="s">
        <v>42</v>
      </c>
      <c r="C31" s="29" t="s">
        <v>3</v>
      </c>
      <c r="D31" s="30">
        <f t="shared" si="0"/>
        <v>-1415166.091</v>
      </c>
      <c r="E31" s="30">
        <f t="shared" si="0"/>
        <v>-1612872.0279999999</v>
      </c>
      <c r="F31" s="30">
        <f t="shared" si="0"/>
        <v>-1459596.7690000001</v>
      </c>
    </row>
    <row r="32" spans="1:21" s="7" customFormat="1" ht="23.25" customHeight="1" x14ac:dyDescent="0.3">
      <c r="A32" s="28" t="s">
        <v>25</v>
      </c>
      <c r="B32" s="28" t="s">
        <v>43</v>
      </c>
      <c r="C32" s="29" t="s">
        <v>11</v>
      </c>
      <c r="D32" s="30">
        <f t="shared" si="0"/>
        <v>-1415166.091</v>
      </c>
      <c r="E32" s="30">
        <f t="shared" si="0"/>
        <v>-1612872.0279999999</v>
      </c>
      <c r="F32" s="30">
        <f t="shared" si="0"/>
        <v>-1459596.7690000001</v>
      </c>
    </row>
    <row r="33" spans="1:6" s="7" customFormat="1" ht="37.5" x14ac:dyDescent="0.3">
      <c r="A33" s="28" t="s">
        <v>26</v>
      </c>
      <c r="B33" s="28" t="s">
        <v>44</v>
      </c>
      <c r="C33" s="29" t="s">
        <v>45</v>
      </c>
      <c r="D33" s="30">
        <f xml:space="preserve"> -(1409166.091+D40+D25)</f>
        <v>-1415166.091</v>
      </c>
      <c r="E33" s="30">
        <f>-(1607872.028+E40+E25)</f>
        <v>-1612872.0279999999</v>
      </c>
      <c r="F33" s="30">
        <f>-(1455596.769+F40+F25)</f>
        <v>-1459596.7690000001</v>
      </c>
    </row>
    <row r="34" spans="1:6" s="7" customFormat="1" ht="21" customHeight="1" x14ac:dyDescent="0.3">
      <c r="A34" s="28" t="s">
        <v>28</v>
      </c>
      <c r="B34" s="28" t="s">
        <v>46</v>
      </c>
      <c r="C34" s="29" t="s">
        <v>4</v>
      </c>
      <c r="D34" s="30">
        <f t="shared" ref="D34:F36" si="1">D35</f>
        <v>1420442.5630000001</v>
      </c>
      <c r="E34" s="30">
        <f t="shared" si="1"/>
        <v>1612872.0279999999</v>
      </c>
      <c r="F34" s="30">
        <f t="shared" si="1"/>
        <v>1459596.7690000001</v>
      </c>
    </row>
    <row r="35" spans="1:6" s="7" customFormat="1" ht="24.75" customHeight="1" x14ac:dyDescent="0.3">
      <c r="A35" s="28" t="s">
        <v>29</v>
      </c>
      <c r="B35" s="28" t="s">
        <v>47</v>
      </c>
      <c r="C35" s="29" t="s">
        <v>5</v>
      </c>
      <c r="D35" s="30">
        <f t="shared" si="1"/>
        <v>1420442.5630000001</v>
      </c>
      <c r="E35" s="30">
        <f t="shared" si="1"/>
        <v>1612872.0279999999</v>
      </c>
      <c r="F35" s="30">
        <f t="shared" si="1"/>
        <v>1459596.7690000001</v>
      </c>
    </row>
    <row r="36" spans="1:6" s="7" customFormat="1" ht="22.5" customHeight="1" x14ac:dyDescent="0.3">
      <c r="A36" s="28" t="s">
        <v>30</v>
      </c>
      <c r="B36" s="28" t="s">
        <v>48</v>
      </c>
      <c r="C36" s="29" t="s">
        <v>6</v>
      </c>
      <c r="D36" s="30">
        <f t="shared" si="1"/>
        <v>1420442.5630000001</v>
      </c>
      <c r="E36" s="30">
        <f t="shared" si="1"/>
        <v>1612872.0279999999</v>
      </c>
      <c r="F36" s="30">
        <f t="shared" si="1"/>
        <v>1459596.7690000001</v>
      </c>
    </row>
    <row r="37" spans="1:6" s="7" customFormat="1" ht="37.5" x14ac:dyDescent="0.3">
      <c r="A37" s="28" t="s">
        <v>31</v>
      </c>
      <c r="B37" s="28" t="s">
        <v>49</v>
      </c>
      <c r="C37" s="29" t="s">
        <v>50</v>
      </c>
      <c r="D37" s="30">
        <f>1414441.963+0.6+D47+D28</f>
        <v>1420442.5630000001</v>
      </c>
      <c r="E37" s="30">
        <f>1607872.028+E28+E48</f>
        <v>1612872.0279999999</v>
      </c>
      <c r="F37" s="30">
        <f>1455596.769+F48+F28</f>
        <v>1459596.7690000001</v>
      </c>
    </row>
    <row r="38" spans="1:6" s="7" customFormat="1" ht="37.5" x14ac:dyDescent="0.3">
      <c r="A38" s="28" t="s">
        <v>67</v>
      </c>
      <c r="B38" s="28" t="s">
        <v>51</v>
      </c>
      <c r="C38" s="29" t="s">
        <v>15</v>
      </c>
      <c r="D38" s="30">
        <f>D39</f>
        <v>0</v>
      </c>
      <c r="E38" s="30">
        <f>E39</f>
        <v>0</v>
      </c>
      <c r="F38" s="30">
        <f>F39</f>
        <v>0</v>
      </c>
    </row>
    <row r="39" spans="1:6" s="7" customFormat="1" ht="37.5" x14ac:dyDescent="0.3">
      <c r="A39" s="28" t="s">
        <v>68</v>
      </c>
      <c r="B39" s="28" t="s">
        <v>52</v>
      </c>
      <c r="C39" s="29" t="s">
        <v>16</v>
      </c>
      <c r="D39" s="30">
        <f>D40-D47</f>
        <v>0</v>
      </c>
      <c r="E39" s="30">
        <f>E40-E47</f>
        <v>0</v>
      </c>
      <c r="F39" s="30">
        <f>F40-F47</f>
        <v>0</v>
      </c>
    </row>
    <row r="40" spans="1:6" s="7" customFormat="1" ht="37.5" x14ac:dyDescent="0.3">
      <c r="A40" s="28" t="s">
        <v>69</v>
      </c>
      <c r="B40" s="28" t="s">
        <v>53</v>
      </c>
      <c r="C40" s="29" t="s">
        <v>81</v>
      </c>
      <c r="D40" s="30">
        <f>D41+D44</f>
        <v>3000</v>
      </c>
      <c r="E40" s="30">
        <f>E41+E44</f>
        <v>2000</v>
      </c>
      <c r="F40" s="30">
        <f>F41+F44</f>
        <v>1000</v>
      </c>
    </row>
    <row r="41" spans="1:6" s="7" customFormat="1" ht="19.5" hidden="1" customHeight="1" x14ac:dyDescent="0.3">
      <c r="A41" s="28" t="s">
        <v>30</v>
      </c>
      <c r="B41" s="28" t="s">
        <v>59</v>
      </c>
      <c r="C41" s="29" t="s">
        <v>60</v>
      </c>
      <c r="D41" s="30">
        <f>D42</f>
        <v>0</v>
      </c>
      <c r="E41" s="30">
        <f t="shared" ref="D41:F42" si="2">E42</f>
        <v>0</v>
      </c>
      <c r="F41" s="30">
        <f t="shared" si="2"/>
        <v>0</v>
      </c>
    </row>
    <row r="42" spans="1:6" s="7" customFormat="1" ht="56.25" hidden="1" x14ac:dyDescent="0.3">
      <c r="A42" s="28" t="s">
        <v>31</v>
      </c>
      <c r="B42" s="28" t="s">
        <v>54</v>
      </c>
      <c r="C42" s="29" t="s">
        <v>55</v>
      </c>
      <c r="D42" s="30">
        <f t="shared" si="2"/>
        <v>0</v>
      </c>
      <c r="E42" s="30">
        <f t="shared" si="2"/>
        <v>0</v>
      </c>
      <c r="F42" s="30">
        <f t="shared" si="2"/>
        <v>0</v>
      </c>
    </row>
    <row r="43" spans="1:6" s="7" customFormat="1" ht="56.25" hidden="1" x14ac:dyDescent="0.3">
      <c r="A43" s="28" t="s">
        <v>67</v>
      </c>
      <c r="B43" s="28" t="s">
        <v>56</v>
      </c>
      <c r="C43" s="29" t="s">
        <v>27</v>
      </c>
      <c r="D43" s="30">
        <v>0</v>
      </c>
      <c r="E43" s="30">
        <v>0</v>
      </c>
      <c r="F43" s="30">
        <v>0</v>
      </c>
    </row>
    <row r="44" spans="1:6" s="7" customFormat="1" ht="57.75" customHeight="1" x14ac:dyDescent="0.3">
      <c r="A44" s="28" t="s">
        <v>88</v>
      </c>
      <c r="B44" s="28" t="s">
        <v>82</v>
      </c>
      <c r="C44" s="29" t="s">
        <v>61</v>
      </c>
      <c r="D44" s="30">
        <f>D45</f>
        <v>3000</v>
      </c>
      <c r="E44" s="30">
        <f>E45</f>
        <v>2000</v>
      </c>
      <c r="F44" s="30">
        <f>F45</f>
        <v>1000</v>
      </c>
    </row>
    <row r="45" spans="1:6" s="7" customFormat="1" ht="57.75" customHeight="1" x14ac:dyDescent="0.3">
      <c r="A45" s="28" t="s">
        <v>89</v>
      </c>
      <c r="B45" s="28" t="s">
        <v>57</v>
      </c>
      <c r="C45" s="29" t="s">
        <v>58</v>
      </c>
      <c r="D45" s="30">
        <f>3000</f>
        <v>3000</v>
      </c>
      <c r="E45" s="30">
        <v>2000</v>
      </c>
      <c r="F45" s="30">
        <v>1000</v>
      </c>
    </row>
    <row r="46" spans="1:6" s="7" customFormat="1" ht="38.25" customHeight="1" x14ac:dyDescent="0.3">
      <c r="A46" s="28" t="s">
        <v>90</v>
      </c>
      <c r="B46" s="28" t="s">
        <v>62</v>
      </c>
      <c r="C46" s="29" t="s">
        <v>17</v>
      </c>
      <c r="D46" s="30">
        <f t="shared" ref="D46:F47" si="3">D47</f>
        <v>3000</v>
      </c>
      <c r="E46" s="30">
        <f t="shared" si="3"/>
        <v>2000</v>
      </c>
      <c r="F46" s="30">
        <f t="shared" si="3"/>
        <v>1000</v>
      </c>
    </row>
    <row r="47" spans="1:6" s="7" customFormat="1" ht="58.5" customHeight="1" x14ac:dyDescent="0.3">
      <c r="A47" s="28" t="s">
        <v>91</v>
      </c>
      <c r="B47" s="28" t="s">
        <v>63</v>
      </c>
      <c r="C47" s="29" t="s">
        <v>64</v>
      </c>
      <c r="D47" s="30">
        <f t="shared" si="3"/>
        <v>3000</v>
      </c>
      <c r="E47" s="30">
        <f t="shared" si="3"/>
        <v>2000</v>
      </c>
      <c r="F47" s="30">
        <f t="shared" si="3"/>
        <v>1000</v>
      </c>
    </row>
    <row r="48" spans="1:6" s="7" customFormat="1" ht="62.25" customHeight="1" x14ac:dyDescent="0.3">
      <c r="A48" s="28" t="s">
        <v>92</v>
      </c>
      <c r="B48" s="28" t="s">
        <v>65</v>
      </c>
      <c r="C48" s="29" t="s">
        <v>66</v>
      </c>
      <c r="D48" s="30">
        <v>3000</v>
      </c>
      <c r="E48" s="30">
        <v>2000</v>
      </c>
      <c r="F48" s="30">
        <v>1000</v>
      </c>
    </row>
    <row r="49" spans="1:6" s="7" customFormat="1" ht="25.5" customHeight="1" x14ac:dyDescent="0.3">
      <c r="A49" s="39" t="s">
        <v>9</v>
      </c>
      <c r="B49" s="39"/>
      <c r="C49" s="39"/>
      <c r="D49" s="30">
        <f>D19+D29+D38+D24</f>
        <v>5276.4720000000671</v>
      </c>
      <c r="E49" s="30">
        <f>E19+E29+E38+E24</f>
        <v>0</v>
      </c>
      <c r="F49" s="30">
        <f>F19+F29+F38+F24</f>
        <v>0</v>
      </c>
    </row>
    <row r="50" spans="1:6" s="7" customFormat="1" x14ac:dyDescent="0.25">
      <c r="A50" s="16"/>
      <c r="B50" s="16"/>
      <c r="C50" s="16"/>
      <c r="D50" s="9"/>
      <c r="F50" s="13"/>
    </row>
    <row r="52" spans="1:6" ht="45.75" customHeight="1" x14ac:dyDescent="0.25">
      <c r="A52" s="40"/>
      <c r="B52" s="40"/>
      <c r="C52" s="15"/>
      <c r="D52" s="9"/>
    </row>
    <row r="53" spans="1:6" ht="54" customHeight="1" x14ac:dyDescent="0.3">
      <c r="A53" s="14"/>
      <c r="B53" s="14"/>
      <c r="C53" s="14"/>
      <c r="D53" s="12"/>
    </row>
    <row r="54" spans="1:6" x14ac:dyDescent="0.25">
      <c r="A54" s="11"/>
      <c r="B54" s="11"/>
    </row>
    <row r="55" spans="1:6" x14ac:dyDescent="0.25">
      <c r="D55" s="8"/>
    </row>
  </sheetData>
  <mergeCells count="9">
    <mergeCell ref="D4:F4"/>
    <mergeCell ref="E5:F5"/>
    <mergeCell ref="A13:F13"/>
    <mergeCell ref="A49:C49"/>
    <mergeCell ref="A52:B52"/>
    <mergeCell ref="D16:F16"/>
    <mergeCell ref="C16:C17"/>
    <mergeCell ref="B16:B17"/>
    <mergeCell ref="A16:A17"/>
  </mergeCells>
  <phoneticPr fontId="0" type="noConversion"/>
  <pageMargins left="0.78740157480314965" right="0.39370078740157483" top="0.39" bottom="0.78740157480314965" header="0.39" footer="0.39370078740157483"/>
  <pageSetup paperSize="9" scale="48" firstPageNumber="49" fitToHeight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Приложение_источники </vt:lpstr>
      <vt:lpstr>'Приложение_источники '!Заголовки_для_печати</vt:lpstr>
      <vt:lpstr>'Приложение_источники '!Область_печати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MEV</cp:lastModifiedBy>
  <cp:lastPrinted>2020-02-11T04:18:13Z</cp:lastPrinted>
  <dcterms:created xsi:type="dcterms:W3CDTF">2004-11-08T07:05:00Z</dcterms:created>
  <dcterms:modified xsi:type="dcterms:W3CDTF">2021-02-10T09:40:22Z</dcterms:modified>
</cp:coreProperties>
</file>