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ite\1\"/>
    </mc:Choice>
  </mc:AlternateContent>
  <bookViews>
    <workbookView xWindow="360" yWindow="15" windowWidth="11340" windowHeight="6540"/>
  </bookViews>
  <sheets>
    <sheet name="Приложение_источники " sheetId="2" r:id="rId1"/>
  </sheets>
  <definedNames>
    <definedName name="_xlnm.Print_Titles" localSheetId="0">'Приложение_источники '!$14:$16</definedName>
    <definedName name="_xlnm.Print_Area" localSheetId="0">'Приложение_источники '!$A$1:$F$39</definedName>
  </definedNames>
  <calcPr calcId="162913" fullCalcOnLoad="1"/>
</workbook>
</file>

<file path=xl/calcChain.xml><?xml version="1.0" encoding="utf-8"?>
<calcChain xmlns="http://schemas.openxmlformats.org/spreadsheetml/2006/main">
  <c r="E18" i="2" l="1"/>
  <c r="E17" i="2" s="1"/>
  <c r="F18" i="2"/>
  <c r="F17" i="2" s="1"/>
  <c r="E20" i="2"/>
  <c r="F20" i="2"/>
  <c r="D26" i="2"/>
  <c r="D25" i="2"/>
  <c r="D24" i="2"/>
  <c r="D23" i="2" s="1"/>
  <c r="D22" i="2" s="1"/>
  <c r="D39" i="2" s="1"/>
  <c r="D20" i="2"/>
  <c r="D18" i="2"/>
  <c r="D17" i="2" s="1"/>
  <c r="D37" i="2"/>
  <c r="D32" i="2" s="1"/>
  <c r="D31" i="2" s="1"/>
  <c r="D36" i="2"/>
  <c r="D30" i="2" s="1"/>
  <c r="D29" i="2" s="1"/>
  <c r="D28" i="2" s="1"/>
  <c r="D27" i="2" s="1"/>
  <c r="D35" i="2"/>
  <c r="D34" i="2"/>
  <c r="D33" i="2"/>
  <c r="F34" i="2"/>
  <c r="F33" i="2"/>
  <c r="F37" i="2"/>
  <c r="F36" i="2"/>
  <c r="F30" i="2"/>
  <c r="F29" i="2" s="1"/>
  <c r="F28" i="2" s="1"/>
  <c r="F27" i="2" s="1"/>
  <c r="E34" i="2"/>
  <c r="E33" i="2"/>
  <c r="E32" i="2" s="1"/>
  <c r="E31" i="2" s="1"/>
  <c r="E37" i="2"/>
  <c r="E36" i="2"/>
  <c r="E30" i="2"/>
  <c r="E29" i="2" s="1"/>
  <c r="E28" i="2" s="1"/>
  <c r="E27" i="2" s="1"/>
  <c r="E26" i="2"/>
  <c r="E25" i="2"/>
  <c r="E24" i="2"/>
  <c r="E23" i="2" s="1"/>
  <c r="F32" i="2"/>
  <c r="F31" i="2"/>
  <c r="F26" i="2"/>
  <c r="F25" i="2" s="1"/>
  <c r="F24" i="2" s="1"/>
  <c r="F23" i="2" s="1"/>
  <c r="F22" i="2" s="1"/>
  <c r="F39" i="2" s="1"/>
  <c r="E22" i="2" l="1"/>
  <c r="E39" i="2" s="1"/>
</calcChain>
</file>

<file path=xl/sharedStrings.xml><?xml version="1.0" encoding="utf-8"?>
<sst xmlns="http://schemas.openxmlformats.org/spreadsheetml/2006/main" count="84" uniqueCount="80">
  <si>
    <t>(тыс.рублей)</t>
  </si>
  <si>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</si>
  <si>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</si>
  <si>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</si>
  <si>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</si>
  <si>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</si>
  <si>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</si>
  <si>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</si>
  <si>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</si>
  <si>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Всего</t>
  </si>
  <si>
    <t>№ строки</t>
  </si>
  <si>
    <t>Увеличение прочих остатков денежных средств бюджетов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</si>
  <si>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</si>
  <si>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</si>
  <si>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</si>
  <si>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Изменение остатков средств на счетах по учету средств бюджета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</si>
  <si>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</si>
  <si>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</si>
  <si>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</si>
  <si>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</si>
  <si>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</si>
  <si>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</si>
  <si>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</si>
  <si>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</si>
  <si>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</si>
  <si>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</si>
  <si>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</si>
  <si>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</si>
  <si>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Сумма</t>
  </si>
  <si>
    <t>090 01 05 00 00 00 0000 000</t>
  </si>
  <si>
    <t>090 01 05 00 00 00 0000 500</t>
  </si>
  <si>
    <t>090 01 05 02 00 00 0000 500</t>
  </si>
  <si>
    <t>090 01 05 02 01 00 0000 510</t>
  </si>
  <si>
    <t>090 01 05 02 01 05 0000 510</t>
  </si>
  <si>
    <t>Увеличение прочих остатков денежных средств бюджетов муниципальных районов</t>
  </si>
  <si>
    <t>090 01 05 00 00 00 0000 600</t>
  </si>
  <si>
    <t>090 01 05 02 00 00 0000 600</t>
  </si>
  <si>
    <t>090 01 05 02 01 00 0000 610</t>
  </si>
  <si>
    <t>090 01 05 02 01 05 0000 610</t>
  </si>
  <si>
    <t>Уменьшение прочих остатков денежных средств бюджетов муниципальных районов</t>
  </si>
  <si>
    <t>090 01 06 00 00 00 0000 000</t>
  </si>
  <si>
    <t>090 01 06 05 00 00 0000 000</t>
  </si>
  <si>
    <t>090 01 06 05 00 00 0000 600</t>
  </si>
  <si>
    <t>090 01 06 05 02 05 0000 640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</si>
  <si>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</si>
  <si>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</si>
  <si>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090 01 06 05 00 00 0000 500</t>
  </si>
  <si>
    <t>090 01 06 05 02 00 0000 500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</si>
  <si>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</si>
  <si>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090 01 06 05 02 05 0000 540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</si>
  <si>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</si>
  <si>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15</t>
  </si>
  <si>
    <t>16</t>
  </si>
  <si>
    <t>17</t>
  </si>
  <si>
    <t xml:space="preserve">Приложение № 1  </t>
  </si>
  <si>
    <t>Возврат бюджетных кредитов, предоставленных внутри страны в валюте Российской Федерации</t>
  </si>
  <si>
    <t>090 01 06 05 02 00 0000 600</t>
  </si>
  <si>
    <t>2022 год</t>
  </si>
  <si>
    <t>Наименование кода поступлений в бюджет, группы, подгруппы, статьи,подстатьи, элемента, подвида, аналиттической группы вида источников  финансирования дефицитов бюджета</t>
  </si>
  <si>
    <t>2023 год</t>
  </si>
  <si>
    <t>Источники внутреннего финансирования дефицита районного бюджета в 2022 году и плановом периоде 2023 - 2024 годов</t>
  </si>
  <si>
    <t>2024 год</t>
  </si>
  <si>
    <t>к решению Шушенского районного Совета депутатов</t>
  </si>
  <si>
    <t xml:space="preserve">от  17.12.2021  № 127-13/н   </t>
  </si>
  <si>
    <t>090 01 03 01 00 00 0000 000</t>
  </si>
  <si>
    <t>Бюджетные кредиты от других бюджетов бюджетной системы Российской Федерации</t>
  </si>
  <si>
    <t>090 01 03 01 00 00 0000 700</t>
  </si>
  <si>
    <t>090 01 03 01 00 05 0000 710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</si>
  <si>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</si>
  <si>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090 01 03 01 00 00 0000 800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</si>
  <si>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</si>
  <si>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090 01 03 01 00 05 0000 810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</si>
  <si>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</si>
  <si>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 Российской Федерации</t>
  </si>
  <si>
    <t>18</t>
  </si>
  <si>
    <t>19</t>
  </si>
  <si>
    <t>20</t>
  </si>
  <si>
    <t>21</t>
  </si>
  <si>
    <t>22</t>
  </si>
  <si>
    <t>от 22.07.2022  № 205-вн/н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</si>
</sst>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#,##0.0"/>
    <numFmt numFmtId="173" formatCode="#,##0.00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172" fontId="1" fillId="0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 shrinkToFit="1"/>
    </xf>
    <xf numFmtId="49" fontId="2" fillId="0" borderId="0" xfId="0" applyNumberFormat="1" applyFont="1" applyFill="1"/>
    <xf numFmtId="4" fontId="1" fillId="0" borderId="0" xfId="0" applyNumberFormat="1" applyFont="1" applyFill="1" applyAlignment="1">
      <alignment horizontal="center" wrapText="1"/>
    </xf>
    <xf numFmtId="172" fontId="1" fillId="0" borderId="0" xfId="0" applyNumberFormat="1" applyFont="1" applyFill="1" applyBorder="1"/>
    <xf numFmtId="0" fontId="1" fillId="0" borderId="0" xfId="0" applyFont="1" applyFill="1" applyAlignment="1">
      <alignment horizontal="left" vertical="top" wrapText="1"/>
    </xf>
    <xf numFmtId="172" fontId="3" fillId="0" borderId="0" xfId="0" applyNumberFormat="1" applyFont="1" applyFill="1" applyAlignment="1">
      <alignment horizontal="center" wrapText="1"/>
    </xf>
    <xf numFmtId="172" fontId="2" fillId="0" borderId="0" xfId="0" applyNumberFormat="1" applyFont="1" applyFill="1"/>
    <xf numFmtId="0" fontId="3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left"/>
    </xf>
    <xf numFmtId="172" fontId="4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top" wrapText="1" shrinkToFit="1"/>
    </xf>
    <xf numFmtId="49" fontId="4" fillId="0" borderId="0" xfId="0" applyNumberFormat="1" applyFont="1" applyFill="1" applyBorder="1" applyAlignment="1">
      <alignment horizontal="center" wrapText="1" shrinkToFit="1"/>
    </xf>
    <xf numFmtId="0" fontId="3" fillId="0" borderId="0" xfId="0" applyFont="1" applyFill="1" applyAlignment="1">
      <alignment horizontal="center" wrapText="1" shrinkToFit="1"/>
    </xf>
    <xf numFmtId="172" fontId="3" fillId="0" borderId="0" xfId="0" applyNumberFormat="1" applyFont="1" applyFill="1" applyBorder="1" applyAlignment="1">
      <alignment horizontal="right" shrinkToFit="1"/>
    </xf>
    <xf numFmtId="172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top" wrapText="1" shrinkToFit="1"/>
    </xf>
    <xf numFmtId="49" fontId="3" fillId="0" borderId="1" xfId="0" applyNumberFormat="1" applyFont="1" applyFill="1" applyBorder="1" applyAlignment="1">
      <alignment horizontal="center" wrapText="1" shrinkToFit="1"/>
    </xf>
    <xf numFmtId="3" fontId="3" fillId="0" borderId="1" xfId="0" applyNumberFormat="1" applyFont="1" applyFill="1" applyBorder="1" applyAlignment="1">
      <alignment horizontal="center" wrapText="1" shrinkToFit="1"/>
    </xf>
    <xf numFmtId="49" fontId="3" fillId="2" borderId="1" xfId="0" applyNumberFormat="1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vertical="top" wrapText="1"/>
    </xf>
    <xf numFmtId="173" fontId="3" fillId="2" borderId="1" xfId="0" applyNumberFormat="1" applyFont="1" applyFill="1" applyBorder="1"/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center" vertical="top"/>
    </xf>
    <xf numFmtId="172" fontId="4" fillId="0" borderId="0" xfId="0" applyNumberFormat="1" applyFont="1" applyFill="1" applyAlignment="1">
      <alignment horizontal="center" wrapText="1"/>
    </xf>
    <xf numFmtId="49" fontId="3" fillId="2" borderId="1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left" wrapText="1"/>
    </xf>
    <xf numFmtId="172" fontId="3" fillId="0" borderId="1" xfId="0" applyNumberFormat="1" applyFont="1" applyFill="1" applyBorder="1" applyAlignment="1">
      <alignment horizontal="center" vertical="center" wrapText="1" shrinkToFit="1"/>
    </xf>
    <xf numFmtId="49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tabSelected="1" view="pageBreakPreview" topLeftCell="A3" zoomScale="75" zoomScaleNormal="100" zoomScaleSheetLayoutView="75" workbookViewId="0">
      <selection activeCell="F5" sqref="F5"/>
    </sheetView>
  </sheetViews>
  <sheetFormatPr defaultRowHeight="15.75" x14ac:dyDescent="0.25"/>
  <cols>
    <col min="1" max="1" width="8.85546875" style="3" customWidth="1"/>
    <col min="2" max="2" width="34.5703125" style="4" customWidth="1"/>
    <col min="3" max="3" width="76.5703125" style="1" customWidth="1"/>
    <col min="4" max="4" width="19" style="5" customWidth="1"/>
    <col min="5" max="5" width="17.85546875" style="1" customWidth="1"/>
    <col min="6" max="6" width="17.7109375" style="1" customWidth="1"/>
    <col min="7" max="16384" width="9.140625" style="1"/>
  </cols>
  <sheetData>
    <row r="1" spans="1:21" hidden="1" x14ac:dyDescent="0.25"/>
    <row r="2" spans="1:21" hidden="1" x14ac:dyDescent="0.25"/>
    <row r="3" spans="1:21" ht="18.75" x14ac:dyDescent="0.3">
      <c r="D3" s="11"/>
      <c r="E3" s="17"/>
      <c r="F3" s="30" t="s">
        <v>54</v>
      </c>
    </row>
    <row r="4" spans="1:21" ht="18.75" x14ac:dyDescent="0.3">
      <c r="D4" s="11"/>
      <c r="E4" s="17"/>
      <c r="F4" s="31" t="s">
        <v>62</v>
      </c>
    </row>
    <row r="5" spans="1:21" ht="30" customHeight="1" x14ac:dyDescent="0.3">
      <c r="D5" s="11"/>
      <c r="E5" s="17"/>
      <c r="F5" s="31" t="s">
        <v>79</v>
      </c>
    </row>
    <row r="6" spans="1:21" ht="18.75" x14ac:dyDescent="0.3">
      <c r="D6" s="11"/>
      <c r="E6" s="17"/>
      <c r="F6" s="17"/>
    </row>
    <row r="7" spans="1:21" ht="18.75" x14ac:dyDescent="0.3">
      <c r="D7" s="11"/>
      <c r="E7" s="17"/>
      <c r="F7" s="30" t="s">
        <v>54</v>
      </c>
    </row>
    <row r="8" spans="1:21" ht="18.75" x14ac:dyDescent="0.3">
      <c r="D8" s="11"/>
      <c r="E8" s="17"/>
      <c r="F8" s="31" t="s">
        <v>62</v>
      </c>
    </row>
    <row r="9" spans="1:21" ht="18.75" x14ac:dyDescent="0.3">
      <c r="D9" s="11"/>
      <c r="E9" s="17"/>
      <c r="F9" s="31" t="s">
        <v>63</v>
      </c>
    </row>
    <row r="11" spans="1:21" ht="16.5" customHeight="1" x14ac:dyDescent="0.3">
      <c r="A11" s="33" t="s">
        <v>60</v>
      </c>
      <c r="B11" s="33"/>
      <c r="C11" s="33"/>
      <c r="D11" s="33"/>
      <c r="E11" s="33"/>
      <c r="F11" s="33"/>
    </row>
    <row r="12" spans="1:21" ht="18.75" x14ac:dyDescent="0.3">
      <c r="A12" s="16"/>
      <c r="B12" s="16"/>
      <c r="C12" s="16"/>
      <c r="D12" s="16"/>
      <c r="E12" s="17"/>
      <c r="F12" s="17"/>
    </row>
    <row r="13" spans="1:21" s="2" customFormat="1" ht="15.75" customHeight="1" x14ac:dyDescent="0.3">
      <c r="A13" s="18"/>
      <c r="B13" s="19"/>
      <c r="C13" s="19"/>
      <c r="D13" s="20"/>
      <c r="E13" s="20"/>
      <c r="F13" s="21" t="s">
        <v>0</v>
      </c>
    </row>
    <row r="14" spans="1:21" s="6" customFormat="1" ht="28.5" customHeight="1" x14ac:dyDescent="0.2">
      <c r="A14" s="38" t="s">
        <v>10</v>
      </c>
      <c r="B14" s="37" t="s">
        <v>1</v>
      </c>
      <c r="C14" s="37" t="s">
        <v>58</v>
      </c>
      <c r="D14" s="36" t="s">
        <v>28</v>
      </c>
      <c r="E14" s="36"/>
      <c r="F14" s="36"/>
    </row>
    <row r="15" spans="1:21" s="6" customFormat="1" ht="63.75" customHeight="1" x14ac:dyDescent="0.25">
      <c r="A15" s="38"/>
      <c r="B15" s="37"/>
      <c r="C15" s="37"/>
      <c r="D15" s="22" t="s">
        <v>57</v>
      </c>
      <c r="E15" s="23" t="s">
        <v>59</v>
      </c>
      <c r="F15" s="23" t="s">
        <v>61</v>
      </c>
      <c r="U15" s="4"/>
    </row>
    <row r="16" spans="1:21" s="2" customFormat="1" ht="17.25" customHeight="1" x14ac:dyDescent="0.3">
      <c r="A16" s="24"/>
      <c r="B16" s="25" t="s">
        <v>7</v>
      </c>
      <c r="C16" s="25" t="s">
        <v>8</v>
      </c>
      <c r="D16" s="26">
        <v>3</v>
      </c>
      <c r="E16" s="26">
        <v>4</v>
      </c>
      <c r="F16" s="26">
        <v>5</v>
      </c>
    </row>
    <row r="17" spans="1:6" s="2" customFormat="1" ht="39" customHeight="1" x14ac:dyDescent="0.3">
      <c r="A17" s="32" t="s">
        <v>7</v>
      </c>
      <c r="B17" s="27" t="s">
        <v>64</v>
      </c>
      <c r="C17" s="28" t="s">
        <v>65</v>
      </c>
      <c r="D17" s="29">
        <f>D18-D20</f>
        <v>19000</v>
      </c>
      <c r="E17" s="29">
        <f>E18-E20</f>
        <v>0</v>
      </c>
      <c r="F17" s="29">
        <f>F18-F20</f>
        <v>0</v>
      </c>
    </row>
    <row r="18" spans="1:6" s="2" customFormat="1" ht="39" customHeight="1" x14ac:dyDescent="0.3">
      <c r="A18" s="32" t="s">
        <v>8</v>
      </c>
      <c r="B18" s="27" t="s">
        <v>66</v>
      </c>
      <c r="C18" s="28" t="s">
        <v>73</v>
      </c>
      <c r="D18" s="29">
        <f>D19</f>
        <v>19000</v>
      </c>
      <c r="E18" s="29">
        <f>E19</f>
        <v>19000</v>
      </c>
      <c r="F18" s="29">
        <f>F19</f>
        <v>19000</v>
      </c>
    </row>
    <row r="19" spans="1:6" s="2" customFormat="1" ht="54.75" customHeight="1" x14ac:dyDescent="0.3">
      <c r="A19" s="32" t="s">
        <v>16</v>
      </c>
      <c r="B19" s="27" t="s">
        <v>67</v>
      </c>
      <c r="C19" s="28" t="s">
        <v>68</v>
      </c>
      <c r="D19" s="29">
        <v>19000</v>
      </c>
      <c r="E19" s="29">
        <v>19000</v>
      </c>
      <c r="F19" s="29">
        <v>19000</v>
      </c>
    </row>
    <row r="20" spans="1:6" s="2" customFormat="1" ht="54.75" customHeight="1" x14ac:dyDescent="0.3">
      <c r="A20" s="32" t="s">
        <v>17</v>
      </c>
      <c r="B20" s="27" t="s">
        <v>69</v>
      </c>
      <c r="C20" s="28" t="s">
        <v>70</v>
      </c>
      <c r="D20" s="29">
        <f>D21</f>
        <v>0</v>
      </c>
      <c r="E20" s="29">
        <f>E21</f>
        <v>19000</v>
      </c>
      <c r="F20" s="29">
        <f>F21</f>
        <v>19000</v>
      </c>
    </row>
    <row r="21" spans="1:6" s="2" customFormat="1" ht="55.5" customHeight="1" x14ac:dyDescent="0.3">
      <c r="A21" s="32" t="s">
        <v>18</v>
      </c>
      <c r="B21" s="27" t="s">
        <v>71</v>
      </c>
      <c r="C21" s="28" t="s">
        <v>72</v>
      </c>
      <c r="D21" s="29">
        <v>0</v>
      </c>
      <c r="E21" s="29">
        <v>19000</v>
      </c>
      <c r="F21" s="29">
        <v>19000</v>
      </c>
    </row>
    <row r="22" spans="1:6" s="7" customFormat="1" ht="23.25" customHeight="1" x14ac:dyDescent="0.3">
      <c r="A22" s="32" t="s">
        <v>19</v>
      </c>
      <c r="B22" s="27" t="s">
        <v>29</v>
      </c>
      <c r="C22" s="28" t="s">
        <v>15</v>
      </c>
      <c r="D22" s="29">
        <f>D23+D27</f>
        <v>11628.135220000055</v>
      </c>
      <c r="E22" s="29">
        <f>E23+E27</f>
        <v>0</v>
      </c>
      <c r="F22" s="29">
        <f>F23+F27</f>
        <v>0</v>
      </c>
    </row>
    <row r="23" spans="1:6" s="7" customFormat="1" ht="22.5" customHeight="1" x14ac:dyDescent="0.3">
      <c r="A23" s="32" t="s">
        <v>20</v>
      </c>
      <c r="B23" s="27" t="s">
        <v>30</v>
      </c>
      <c r="C23" s="28" t="s">
        <v>2</v>
      </c>
      <c r="D23" s="29">
        <f t="shared" ref="D23:F25" si="0">D24</f>
        <v>-1762821.3317</v>
      </c>
      <c r="E23" s="29">
        <f t="shared" si="0"/>
        <v>-1515462.83339</v>
      </c>
      <c r="F23" s="29">
        <f t="shared" si="0"/>
        <v>-1490391.9799899999</v>
      </c>
    </row>
    <row r="24" spans="1:6" s="7" customFormat="1" ht="25.5" customHeight="1" x14ac:dyDescent="0.3">
      <c r="A24" s="32" t="s">
        <v>21</v>
      </c>
      <c r="B24" s="27" t="s">
        <v>31</v>
      </c>
      <c r="C24" s="28" t="s">
        <v>3</v>
      </c>
      <c r="D24" s="29">
        <f t="shared" si="0"/>
        <v>-1762821.3317</v>
      </c>
      <c r="E24" s="29">
        <f t="shared" si="0"/>
        <v>-1515462.83339</v>
      </c>
      <c r="F24" s="29">
        <f t="shared" si="0"/>
        <v>-1490391.9799899999</v>
      </c>
    </row>
    <row r="25" spans="1:6" s="7" customFormat="1" ht="23.25" customHeight="1" x14ac:dyDescent="0.3">
      <c r="A25" s="32" t="s">
        <v>22</v>
      </c>
      <c r="B25" s="27" t="s">
        <v>32</v>
      </c>
      <c r="C25" s="28" t="s">
        <v>11</v>
      </c>
      <c r="D25" s="29">
        <f t="shared" si="0"/>
        <v>-1762821.3317</v>
      </c>
      <c r="E25" s="29">
        <f t="shared" si="0"/>
        <v>-1515462.83339</v>
      </c>
      <c r="F25" s="29">
        <f t="shared" si="0"/>
        <v>-1490391.9799899999</v>
      </c>
    </row>
    <row r="26" spans="1:6" s="7" customFormat="1" ht="37.5" x14ac:dyDescent="0.3">
      <c r="A26" s="32" t="s">
        <v>23</v>
      </c>
      <c r="B26" s="27" t="s">
        <v>33</v>
      </c>
      <c r="C26" s="28" t="s">
        <v>34</v>
      </c>
      <c r="D26" s="29">
        <f xml:space="preserve"> -(1740815.7317+5.6+D33+D19)</f>
        <v>-1762821.3317</v>
      </c>
      <c r="E26" s="29">
        <f>-(1513462.83339+E33)</f>
        <v>-1515462.83339</v>
      </c>
      <c r="F26" s="29">
        <f>-(1489391.97999+F33)</f>
        <v>-1490391.9799899999</v>
      </c>
    </row>
    <row r="27" spans="1:6" s="7" customFormat="1" ht="21" customHeight="1" x14ac:dyDescent="0.3">
      <c r="A27" s="32" t="s">
        <v>24</v>
      </c>
      <c r="B27" s="27" t="s">
        <v>35</v>
      </c>
      <c r="C27" s="28" t="s">
        <v>4</v>
      </c>
      <c r="D27" s="29">
        <f t="shared" ref="D27:F29" si="1">D28</f>
        <v>1774449.46692</v>
      </c>
      <c r="E27" s="29">
        <f t="shared" si="1"/>
        <v>1515462.83339</v>
      </c>
      <c r="F27" s="29">
        <f t="shared" si="1"/>
        <v>1490391.9799899999</v>
      </c>
    </row>
    <row r="28" spans="1:6" s="7" customFormat="1" ht="24.75" customHeight="1" x14ac:dyDescent="0.3">
      <c r="A28" s="32" t="s">
        <v>25</v>
      </c>
      <c r="B28" s="27" t="s">
        <v>36</v>
      </c>
      <c r="C28" s="28" t="s">
        <v>5</v>
      </c>
      <c r="D28" s="29">
        <f t="shared" si="1"/>
        <v>1774449.46692</v>
      </c>
      <c r="E28" s="29">
        <f t="shared" si="1"/>
        <v>1515462.83339</v>
      </c>
      <c r="F28" s="29">
        <f t="shared" si="1"/>
        <v>1490391.9799899999</v>
      </c>
    </row>
    <row r="29" spans="1:6" s="7" customFormat="1" ht="22.5" customHeight="1" x14ac:dyDescent="0.3">
      <c r="A29" s="32" t="s">
        <v>26</v>
      </c>
      <c r="B29" s="27" t="s">
        <v>37</v>
      </c>
      <c r="C29" s="28" t="s">
        <v>6</v>
      </c>
      <c r="D29" s="29">
        <f t="shared" si="1"/>
        <v>1774449.46692</v>
      </c>
      <c r="E29" s="29">
        <f t="shared" si="1"/>
        <v>1515462.83339</v>
      </c>
      <c r="F29" s="29">
        <f t="shared" si="1"/>
        <v>1490391.9799899999</v>
      </c>
    </row>
    <row r="30" spans="1:6" s="7" customFormat="1" ht="37.5" x14ac:dyDescent="0.3">
      <c r="A30" s="32" t="s">
        <v>27</v>
      </c>
      <c r="B30" s="27" t="s">
        <v>38</v>
      </c>
      <c r="C30" s="28" t="s">
        <v>39</v>
      </c>
      <c r="D30" s="29">
        <f>1771449.46692+D36+D21</f>
        <v>1774449.46692</v>
      </c>
      <c r="E30" s="29">
        <f>1513462.83339+E36</f>
        <v>1515462.83339</v>
      </c>
      <c r="F30" s="29">
        <f>1489391.97999+F36</f>
        <v>1490391.9799899999</v>
      </c>
    </row>
    <row r="31" spans="1:6" s="7" customFormat="1" ht="37.5" x14ac:dyDescent="0.3">
      <c r="A31" s="32" t="s">
        <v>51</v>
      </c>
      <c r="B31" s="27" t="s">
        <v>40</v>
      </c>
      <c r="C31" s="28" t="s">
        <v>12</v>
      </c>
      <c r="D31" s="29">
        <f>D32</f>
        <v>0</v>
      </c>
      <c r="E31" s="29">
        <f>E32</f>
        <v>0</v>
      </c>
      <c r="F31" s="29">
        <f>F32</f>
        <v>0</v>
      </c>
    </row>
    <row r="32" spans="1:6" s="7" customFormat="1" ht="37.5" x14ac:dyDescent="0.3">
      <c r="A32" s="32" t="s">
        <v>52</v>
      </c>
      <c r="B32" s="27" t="s">
        <v>41</v>
      </c>
      <c r="C32" s="28" t="s">
        <v>13</v>
      </c>
      <c r="D32" s="29">
        <f>D33-D37</f>
        <v>0</v>
      </c>
      <c r="E32" s="29">
        <f>E33-E37</f>
        <v>0</v>
      </c>
      <c r="F32" s="29">
        <f>F33-F37</f>
        <v>0</v>
      </c>
    </row>
    <row r="33" spans="1:6" s="7" customFormat="1" ht="37.5" x14ac:dyDescent="0.3">
      <c r="A33" s="32" t="s">
        <v>53</v>
      </c>
      <c r="B33" s="27" t="s">
        <v>42</v>
      </c>
      <c r="C33" s="28" t="s">
        <v>55</v>
      </c>
      <c r="D33" s="29">
        <f t="shared" ref="D33:F34" si="2">D34</f>
        <v>3000</v>
      </c>
      <c r="E33" s="29">
        <f t="shared" si="2"/>
        <v>2000</v>
      </c>
      <c r="F33" s="29">
        <f t="shared" si="2"/>
        <v>1000</v>
      </c>
    </row>
    <row r="34" spans="1:6" s="7" customFormat="1" ht="57.75" customHeight="1" x14ac:dyDescent="0.3">
      <c r="A34" s="32" t="s">
        <v>74</v>
      </c>
      <c r="B34" s="27" t="s">
        <v>56</v>
      </c>
      <c r="C34" s="28" t="s">
        <v>45</v>
      </c>
      <c r="D34" s="29">
        <f t="shared" si="2"/>
        <v>3000</v>
      </c>
      <c r="E34" s="29">
        <f t="shared" si="2"/>
        <v>2000</v>
      </c>
      <c r="F34" s="29">
        <f t="shared" si="2"/>
        <v>1000</v>
      </c>
    </row>
    <row r="35" spans="1:6" s="7" customFormat="1" ht="57.75" customHeight="1" x14ac:dyDescent="0.3">
      <c r="A35" s="32" t="s">
        <v>75</v>
      </c>
      <c r="B35" s="27" t="s">
        <v>43</v>
      </c>
      <c r="C35" s="28" t="s">
        <v>44</v>
      </c>
      <c r="D35" s="29">
        <f>3000</f>
        <v>3000</v>
      </c>
      <c r="E35" s="29">
        <v>2000</v>
      </c>
      <c r="F35" s="29">
        <v>1000</v>
      </c>
    </row>
    <row r="36" spans="1:6" s="7" customFormat="1" ht="38.25" customHeight="1" x14ac:dyDescent="0.3">
      <c r="A36" s="32" t="s">
        <v>76</v>
      </c>
      <c r="B36" s="27" t="s">
        <v>46</v>
      </c>
      <c r="C36" s="28" t="s">
        <v>14</v>
      </c>
      <c r="D36" s="29">
        <f t="shared" ref="D36:F37" si="3">D37</f>
        <v>3000</v>
      </c>
      <c r="E36" s="29">
        <f t="shared" si="3"/>
        <v>2000</v>
      </c>
      <c r="F36" s="29">
        <f t="shared" si="3"/>
        <v>1000</v>
      </c>
    </row>
    <row r="37" spans="1:6" s="7" customFormat="1" ht="58.5" customHeight="1" x14ac:dyDescent="0.3">
      <c r="A37" s="32" t="s">
        <v>77</v>
      </c>
      <c r="B37" s="27" t="s">
        <v>47</v>
      </c>
      <c r="C37" s="28" t="s">
        <v>48</v>
      </c>
      <c r="D37" s="29">
        <f t="shared" si="3"/>
        <v>3000</v>
      </c>
      <c r="E37" s="29">
        <f t="shared" si="3"/>
        <v>2000</v>
      </c>
      <c r="F37" s="29">
        <f t="shared" si="3"/>
        <v>1000</v>
      </c>
    </row>
    <row r="38" spans="1:6" s="7" customFormat="1" ht="62.25" customHeight="1" x14ac:dyDescent="0.3">
      <c r="A38" s="32" t="s">
        <v>78</v>
      </c>
      <c r="B38" s="27" t="s">
        <v>49</v>
      </c>
      <c r="C38" s="28" t="s">
        <v>50</v>
      </c>
      <c r="D38" s="29">
        <v>3000</v>
      </c>
      <c r="E38" s="29">
        <v>2000</v>
      </c>
      <c r="F38" s="29">
        <v>1000</v>
      </c>
    </row>
    <row r="39" spans="1:6" s="7" customFormat="1" ht="25.5" customHeight="1" x14ac:dyDescent="0.3">
      <c r="A39" s="34" t="s">
        <v>9</v>
      </c>
      <c r="B39" s="34"/>
      <c r="C39" s="34"/>
      <c r="D39" s="29">
        <f>D22+D31+D17</f>
        <v>30628.135220000055</v>
      </c>
      <c r="E39" s="29">
        <f>E22+E31</f>
        <v>0</v>
      </c>
      <c r="F39" s="29">
        <f>F22+F31</f>
        <v>0</v>
      </c>
    </row>
    <row r="40" spans="1:6" s="7" customFormat="1" x14ac:dyDescent="0.25">
      <c r="A40" s="15"/>
      <c r="B40" s="15"/>
      <c r="C40" s="15"/>
      <c r="D40" s="9"/>
      <c r="F40" s="12"/>
    </row>
    <row r="42" spans="1:6" ht="45.75" customHeight="1" x14ac:dyDescent="0.25">
      <c r="A42" s="35"/>
      <c r="B42" s="35"/>
      <c r="C42" s="14"/>
      <c r="D42" s="9"/>
    </row>
    <row r="43" spans="1:6" ht="54" customHeight="1" x14ac:dyDescent="0.3">
      <c r="A43" s="13"/>
      <c r="B43" s="13"/>
      <c r="C43" s="13"/>
      <c r="D43" s="11"/>
    </row>
    <row r="44" spans="1:6" x14ac:dyDescent="0.25">
      <c r="A44" s="10"/>
      <c r="B44" s="10"/>
    </row>
    <row r="45" spans="1:6" x14ac:dyDescent="0.25">
      <c r="D45" s="8"/>
    </row>
  </sheetData>
  <mergeCells count="7">
    <mergeCell ref="A11:F11"/>
    <mergeCell ref="A39:C39"/>
    <mergeCell ref="A42:B42"/>
    <mergeCell ref="D14:F14"/>
    <mergeCell ref="C14:C15"/>
    <mergeCell ref="B14:B15"/>
    <mergeCell ref="A14:A15"/>
  </mergeCells>
  <phoneticPr fontId="0" type="noConversion"/>
  <pageMargins left="0.78740157480314965" right="0.39370078740157483" top="0.39" bottom="0.78740157480314965" header="0.39" footer="0.39370078740157483"/>
  <pageSetup paperSize="9" scale="48" firstPageNumber="49" fitToHeight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Приложение_источники </vt:lpstr>
      <vt:lpstr>'Приложение_источники '!Заголовки_для_печати</vt:lpstr>
      <vt:lpstr>'Приложение_источники '!Область_печати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Маегов Евгений Владимирович</cp:lastModifiedBy>
  <cp:lastPrinted>2022-07-15T08:26:09Z</cp:lastPrinted>
  <dcterms:created xsi:type="dcterms:W3CDTF">2004-11-08T07:05:00Z</dcterms:created>
  <dcterms:modified xsi:type="dcterms:W3CDTF">2022-07-26T07:09:05Z</dcterms:modified>
</cp:coreProperties>
</file>