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480" yWindow="105" windowWidth="11340" windowHeight="8835"/>
  </bookViews>
  <sheets>
    <sheet name="рейтинг" sheetId="2" r:id="rId1"/>
    <sheet name="анализ" sheetId="4" r:id="rId2"/>
    <sheet name="Лист1" sheetId="1" r:id="rId3"/>
  </sheets>
  <definedNames>
    <definedName name="_xlnm.Print_Area" localSheetId="2">Лист1!$A$1:$K$69</definedName>
  </definedNames>
  <calcPr calcId="162913"/>
</workbook>
</file>

<file path=xl/calcChain.xml><?xml version="1.0" encoding="utf-8"?>
<calcChain xmlns="http://schemas.openxmlformats.org/spreadsheetml/2006/main">
  <c r="D23" i="4" l="1"/>
  <c r="J15" i="1"/>
  <c r="D8" i="4" s="1"/>
  <c r="F22" i="2"/>
  <c r="F19" i="2"/>
  <c r="D62" i="1"/>
  <c r="D63" i="1"/>
  <c r="E62" i="1"/>
  <c r="E63" i="1" s="1"/>
  <c r="F62" i="1"/>
  <c r="F63" i="1"/>
  <c r="F67" i="1" s="1"/>
  <c r="F68" i="1" s="1"/>
  <c r="D22" i="2" s="1"/>
  <c r="G62" i="1"/>
  <c r="G63" i="1" s="1"/>
  <c r="H62" i="1"/>
  <c r="H63" i="1"/>
  <c r="C62" i="1"/>
  <c r="C63" i="1"/>
  <c r="C67" i="1" s="1"/>
  <c r="C68" i="1" s="1"/>
  <c r="D35" i="4"/>
  <c r="D26" i="4"/>
  <c r="D19" i="4"/>
  <c r="J59" i="1"/>
  <c r="J56" i="1"/>
  <c r="D33" i="4" s="1"/>
  <c r="J25" i="1"/>
  <c r="D15" i="4" s="1"/>
  <c r="I53" i="1"/>
  <c r="J53" i="1" s="1"/>
  <c r="D31" i="4" s="1"/>
  <c r="I44" i="1"/>
  <c r="I46" i="1"/>
  <c r="J46" i="1"/>
  <c r="D27" i="4"/>
  <c r="I29" i="1"/>
  <c r="J29" i="1" s="1"/>
  <c r="D17" i="4" s="1"/>
  <c r="I4" i="1"/>
  <c r="J4" i="1"/>
  <c r="D5" i="4"/>
  <c r="I65" i="1"/>
  <c r="I59" i="1"/>
  <c r="I51" i="1"/>
  <c r="J51" i="1" s="1"/>
  <c r="D30" i="4" s="1"/>
  <c r="I42" i="1"/>
  <c r="J42" i="1" s="1"/>
  <c r="D25" i="4" s="1"/>
  <c r="I39" i="1"/>
  <c r="J39" i="1"/>
  <c r="I34" i="1"/>
  <c r="J34" i="1" s="1"/>
  <c r="D20" i="4" s="1"/>
  <c r="I56" i="1"/>
  <c r="I49" i="1"/>
  <c r="I37" i="1"/>
  <c r="J37" i="1"/>
  <c r="D22" i="4" s="1"/>
  <c r="I32" i="1"/>
  <c r="J32" i="1"/>
  <c r="I27" i="1"/>
  <c r="I64" i="1" s="1"/>
  <c r="I25" i="1"/>
  <c r="I20" i="1"/>
  <c r="J20" i="1"/>
  <c r="D11" i="4" s="1"/>
  <c r="I18" i="1"/>
  <c r="J18" i="1"/>
  <c r="D10" i="4"/>
  <c r="I15" i="1"/>
  <c r="J44" i="1"/>
  <c r="J49" i="1"/>
  <c r="D29" i="4"/>
  <c r="E22" i="2"/>
  <c r="D67" i="1"/>
  <c r="D68" i="1"/>
  <c r="E20" i="2"/>
  <c r="E23" i="2"/>
  <c r="D20" i="2"/>
  <c r="E25" i="2"/>
  <c r="H67" i="1"/>
  <c r="H68" i="1"/>
  <c r="D25" i="2"/>
  <c r="E24" i="2" l="1"/>
  <c r="E67" i="1"/>
  <c r="E68" i="1" s="1"/>
  <c r="D24" i="2" s="1"/>
  <c r="D23" i="2"/>
  <c r="G67" i="1"/>
  <c r="G68" i="1" s="1"/>
  <c r="D19" i="2" s="1"/>
  <c r="E19" i="2"/>
  <c r="J27" i="1"/>
  <c r="D16" i="4" s="1"/>
  <c r="I68" i="1" l="1"/>
  <c r="I69" i="1" s="1"/>
  <c r="D26" i="2" s="1"/>
</calcChain>
</file>

<file path=xl/sharedStrings.xml><?xml version="1.0" encoding="utf-8"?>
<sst xmlns="http://schemas.openxmlformats.org/spreadsheetml/2006/main" count="273" uniqueCount="137">
  <si>
    <t>Совет депут.</t>
  </si>
  <si>
    <t>фин.упр.</t>
  </si>
  <si>
    <t>баллы</t>
  </si>
  <si>
    <t>итого</t>
  </si>
  <si>
    <t>показатели</t>
  </si>
  <si>
    <t>РЕЙТИНГ</t>
  </si>
  <si>
    <t xml:space="preserve">ГЛАВНЫХ РАСПОРЯДИТЕЛЕЙ БЮДЖЕТНЫХ СРЕДСТВ </t>
  </si>
  <si>
    <t>Шушенский районный Совет депутатов</t>
  </si>
  <si>
    <t>Администрация Шушенского района</t>
  </si>
  <si>
    <t>Отдел культуры администрации Шушенского района</t>
  </si>
  <si>
    <t>Управление образования администрации Шушенского района</t>
  </si>
  <si>
    <t>Финансовое управление администрации Шушенского района</t>
  </si>
  <si>
    <t>Комитет по управлению муниципальным имуществом администрации Шушенского района</t>
  </si>
  <si>
    <t>-</t>
  </si>
  <si>
    <t>дата соответствует</t>
  </si>
  <si>
    <t>КФМ</t>
  </si>
  <si>
    <t>Kjn</t>
  </si>
  <si>
    <t>SUM Kjn</t>
  </si>
  <si>
    <t>n</t>
  </si>
  <si>
    <t>R=Q*5</t>
  </si>
  <si>
    <t>MR=SUM R/n</t>
  </si>
  <si>
    <t>№ п/п</t>
  </si>
  <si>
    <t>Наименование ГРБС</t>
  </si>
  <si>
    <t>Суммарная оценка качества финансового менеджмента (КФМ)</t>
  </si>
  <si>
    <t>Рейтинговая оценка                          ( R )</t>
  </si>
  <si>
    <t>Максимальная оценка качества финансовго менеджмента   (МАХ)</t>
  </si>
  <si>
    <t>Оценка среднего уровня качества финансового менеджмента ГРБС (MR)</t>
  </si>
  <si>
    <t>X</t>
  </si>
  <si>
    <t>МАХ</t>
  </si>
  <si>
    <t>Q=КФМ/   МАХ</t>
  </si>
  <si>
    <t>Х</t>
  </si>
  <si>
    <t>"ЮГ" 7837141,62/7837141,62</t>
  </si>
  <si>
    <t>Факел 7950053,81/7950053,81</t>
  </si>
  <si>
    <t>ЦБУ 1574222/1574222</t>
  </si>
  <si>
    <t>ЕДДС 1659901,1/1659901,1</t>
  </si>
  <si>
    <t>ФСЦ 11652133/11652133</t>
  </si>
  <si>
    <t>Админ.41588028,82/70759677,22</t>
  </si>
  <si>
    <t>суммарная оценка качества фин.мен.</t>
  </si>
  <si>
    <t>суммарное знач оценки показателя по ГРБС</t>
  </si>
  <si>
    <t>количество ГРБС</t>
  </si>
  <si>
    <t xml:space="preserve">максим.суммарн.оценка по показат. </t>
  </si>
  <si>
    <t>уровень качества фин.менедж.</t>
  </si>
  <si>
    <t>рейтинговая оценка</t>
  </si>
  <si>
    <t>оценка среднено уровня кач. Фин.менедж</t>
  </si>
  <si>
    <t>Главные распорядители, не имеющие подведомственных учреждений</t>
  </si>
  <si>
    <t>Главные распорядители,  имеющие подведомственные учреждения</t>
  </si>
  <si>
    <t>отсутствует</t>
  </si>
  <si>
    <r>
      <t xml:space="preserve">администрация                        </t>
    </r>
    <r>
      <rPr>
        <b/>
        <i/>
        <sz val="11"/>
        <rFont val="Times New Roman"/>
        <family val="1"/>
        <charset val="204"/>
      </rPr>
      <t>(с подведомствен.)</t>
    </r>
  </si>
  <si>
    <r>
      <t xml:space="preserve">упр.образ.                                 </t>
    </r>
    <r>
      <rPr>
        <b/>
        <i/>
        <sz val="11"/>
        <rFont val="Times New Roman"/>
        <family val="1"/>
        <charset val="204"/>
      </rPr>
      <t xml:space="preserve"> (с подвед.)</t>
    </r>
  </si>
  <si>
    <r>
      <t xml:space="preserve">культура                               </t>
    </r>
    <r>
      <rPr>
        <b/>
        <i/>
        <sz val="11"/>
        <rFont val="Times New Roman"/>
        <family val="1"/>
        <charset val="204"/>
      </rPr>
      <t>(с подвед.)</t>
    </r>
  </si>
  <si>
    <r>
      <t xml:space="preserve">КУМИ                          </t>
    </r>
    <r>
      <rPr>
        <b/>
        <i/>
        <sz val="11"/>
        <rFont val="Times New Roman"/>
        <family val="1"/>
        <charset val="204"/>
      </rPr>
      <t>(с подвед.)</t>
    </r>
  </si>
  <si>
    <t>сдано в срок и в полном объеме</t>
  </si>
  <si>
    <t>муниципальные программы не предусмотрены</t>
  </si>
  <si>
    <t>Среднее значение оценки</t>
  </si>
  <si>
    <t xml:space="preserve">Р1 Доля бюджетных ассигнований главных администраторов, формируемых в рамках         
программ, в общем объеме расходов главных администраторов (без учета ассигнований на исполнение публичных обязательств)
</t>
  </si>
  <si>
    <t>1. Оценка качества планирования расходов районного бюджета</t>
  </si>
  <si>
    <t>2. Оценка качества управления доходами районного бюджета</t>
  </si>
  <si>
    <t>Р3 Исполнение прогноза поступления доходов районного бюджета (за исключением безвозмездных поступлений) по итогам отчетного финансового года по главному администратору доходов районного бюджета</t>
  </si>
  <si>
    <t>Р4 Объем невыясненных поступлений, зачисленных в районный бюджет и не уточненных администратором доходов районного бюджета и подведомственными ему учреждениями по состоянию на 31 декабря отчетного финансового года</t>
  </si>
  <si>
    <t>3. Оценка качества управления расходами</t>
  </si>
  <si>
    <t>Р5 Доля произведенных расходов главного администратора за счет средств районного бюджета (без учета межбюджетных трансфертов, имеющих целевое назначение)</t>
  </si>
  <si>
    <t>4. Оценка качества управления обязательствами</t>
  </si>
  <si>
    <t xml:space="preserve">Р8   Наличие у главного администратора и подведомственных ему учреждений просроченной дебиторской задолженности    
</t>
  </si>
  <si>
    <t xml:space="preserve">Р9   Наличие у главного администратора и подведомственных ему учреждений просроченной кредиторской задолженности    </t>
  </si>
  <si>
    <t>5. Оценка качества ведения учета и составления бюджетной отчетности</t>
  </si>
  <si>
    <t>Р10 Соблюдение сроков предоставления главным администратором годовой бюджетной отчетности</t>
  </si>
  <si>
    <t xml:space="preserve">Р11 Наличие несоответствий бюджетной отчетности главных администраторов требованиям к ее составлению и предоставлению  </t>
  </si>
  <si>
    <t xml:space="preserve">6. Оценка качества организации и осуществления внутреннего финансового аудита и финансового менеджмента            </t>
  </si>
  <si>
    <t>Р13   Доля контрольных мероприятий, проведенных органами муниципального внутреннего финансового контроля в отчетном финансовом году, в ходе которых выявлены бюджетные нарушения</t>
  </si>
  <si>
    <t xml:space="preserve">7. Оценка финансово – экономической деятельности подведомственных главному администратору учреждений            </t>
  </si>
  <si>
    <t xml:space="preserve"> Р15 Размещение в полном объеме подведомственными главному администратору учреждениями на официальном сайте в сети Интернет www.bus.gov.ru(далее - официальный сайт) информации, предусмотренной разделами I-VI, VIII приложения к Порядку предоставления информации муниципальным  учреждением, ее   размещения на  официальном сайте в сети Интернет и ведения  указанного сайта, утвержденному  Приказом  Министерства финансов  Российской Федерации от 21.07.2011 N 86н, по состоянию на 15 марта текущего года</t>
  </si>
  <si>
    <t xml:space="preserve">Р16 Доля остатков средств субсидий на цели, не связанные с финансовым обеспечением выполнения муниципального задания на оказание муниципальных услуг (выполнение работ) (далее – иные цели), предоставляемых районным муниципальным бюджетным и автономным учреждениям, подведомственным главному администратору, к общему объему бюджетных ассигнований на предоставление субсидий на иные цели </t>
  </si>
  <si>
    <t>8.Оценка качества управления активами</t>
  </si>
  <si>
    <t xml:space="preserve">Р18 Проведение инвентаризации активов </t>
  </si>
  <si>
    <t>9 Оценка качества осуществления закупок товаров, работ и услуг для обеспечения муниципальных нужд</t>
  </si>
  <si>
    <t xml:space="preserve">
Р19 Своевременность утверждения плана-графика, в соответствии с постановлением Правительства РФ от 30.09.2019 № 1279 «"Об установлении порядка формирования, утверждения планов-графиков закупок, внесения изменений в такие планы-графики, размещения планов-графиков закупок в единой информационной системе в сфере закупок, особенностей включения информации в такие планы-графики и требований к форме планов-графиков закупок и о признании утратившими силу отдельных решений Правительства Российской Федерации"
</t>
  </si>
  <si>
    <t xml:space="preserve">Р2 Размещение на официальном сайте администрации Шушенского района ведомственных и долгосрочных целевых программ, разрабатываемых и реализуемых главными администраторами (в актуальной   редакции), а также отчетов об их реализации    
</t>
  </si>
  <si>
    <t>В актуальной редакции программа размещ. Отчеты по программам не размещ.</t>
  </si>
  <si>
    <t>Информация размещена в полном объеме.</t>
  </si>
  <si>
    <t>отсутствуют</t>
  </si>
  <si>
    <t xml:space="preserve">Р7 Своевременное доведение главных администраторов лимитов бюджетных обязательств до подведомственных ему учреждений, предусмотренных Решением о бюджете за отчетный год в первоначальной редакции   </t>
  </si>
  <si>
    <t>остатки по иным целям отсутствуют</t>
  </si>
  <si>
    <t>проведена</t>
  </si>
  <si>
    <t>лимиты бюджетных обязательств доведены в установленные сроки</t>
  </si>
  <si>
    <t>Лариса Ал.</t>
  </si>
  <si>
    <t>всего проведено 35 контрольных мероприятий (нарушений не выявлено)</t>
  </si>
  <si>
    <t>всего проведено 18 контрольных мероприятий (нарушений не выявлено)</t>
  </si>
  <si>
    <t>всего проведено 74 контрольных мероприятий (нарушений не выявлено)</t>
  </si>
  <si>
    <t>Лар.Ал.по фино</t>
  </si>
  <si>
    <t>всего проведено 2 контрольных мероприятия (нарушений не выявлено)</t>
  </si>
  <si>
    <t>информация размещена в полном объеме</t>
  </si>
  <si>
    <t>Spj                      (среднее значение оценки )</t>
  </si>
  <si>
    <t>Р14 Доля контрольных мероприятий, проведенных главными администраторами в отношении к подведомственных ему администраторов бюджетных средств внутреннего финансового аудита (контроля)в отчетном финансовом году, в ходе которых выявлены бюджетные нарушения</t>
  </si>
  <si>
    <t>Р1 Доля бюджетных ассигнлваний главных администраторов, формируемых в рамках программ, в общем объеме расходов главных администраторов (без учета ассигнований на исполнение публичных обязательств)</t>
  </si>
  <si>
    <t>главные администраторы, получившие неудовлетворительную оценку по показателю</t>
  </si>
  <si>
    <t>главные администраторы, получившие лучшую оценку по показателю</t>
  </si>
  <si>
    <t>главные администраторы, к которым показатель не применим</t>
  </si>
  <si>
    <t>Совет депутатов</t>
  </si>
  <si>
    <t>КУМИ</t>
  </si>
  <si>
    <t>администрация района,                             управление образования,                         отдел культуры,                                   финансовое управление</t>
  </si>
  <si>
    <t>администрация района,                       управление образования,                          отдел культуры,                    финансовое управление,                    Совет депутатов</t>
  </si>
  <si>
    <t>администрация района,                       управление образования,                          отдел культуры,                    финансовое управление,                    Совет депутатов,             КУМИ</t>
  </si>
  <si>
    <t xml:space="preserve">Р17 Оценка использования бюджетных средств подведомственными главному администратору учреждениями на выполнение муниципального задания </t>
  </si>
  <si>
    <t xml:space="preserve"> финансовое управление,                    Совет депутатов  </t>
  </si>
  <si>
    <t>администрация района,                       управление образования,                          отдел культуры,                                КУМИ</t>
  </si>
  <si>
    <t xml:space="preserve">                         6. Оценка качества организации и осуществления внутреннего финансового аудита и финансового менеджмента            </t>
  </si>
  <si>
    <t>несоответствия отсутствуют</t>
  </si>
  <si>
    <t xml:space="preserve">  финансовое управление,                    Совет депутатов,</t>
  </si>
  <si>
    <t>администрация района,                       управление образования,                          отдел культуры,                              КУМИ</t>
  </si>
  <si>
    <t>администрация района,                       управление образования,                          отдел культуры,                              КУМИ  ,             финансовое управление,                    Совет депутатов</t>
  </si>
  <si>
    <t>Совет депутатов,                    финансовое управление,                      КУМИ</t>
  </si>
  <si>
    <t xml:space="preserve">администрация района,                       управление образования,                          отдел культуры, </t>
  </si>
  <si>
    <t xml:space="preserve">Совет депутатов,                    финансовое управление                    </t>
  </si>
  <si>
    <t xml:space="preserve">администрация района,                       управление образования,                          отдел культуры </t>
  </si>
  <si>
    <t>администрация района,                       управление образования,                          отдел культуры,                              КУМИ,             финансовое управление,                    Совет депутатов</t>
  </si>
  <si>
    <t>Р6    Доля кассовых расходов (без   учета межбюджетных трансфертов, имеющих целевое   назначение, из краевого бюджета), произведенных   главным администратором и подведомственными
ему учреждениями в IV квартале отчетного финансового года</t>
  </si>
  <si>
    <t xml:space="preserve">Р12 Проведение мониторинга качества финансового менеджмента в отношении подведомственных главным администраторам получателей бюджетных средств, администраторов доходов районного бюджета, администраторов источников финансирования дефицита районного бюджета (далее – администраторы средств районного бюджета), наличие и публикация рейтинга результатов их деятельности в сети Интернет, и (или) наличие отчета о результатах проведенного мониторинга качества финансового менеджмента (далее – отчет)
</t>
  </si>
  <si>
    <t xml:space="preserve"> финансовое управление,  управление образования</t>
  </si>
  <si>
    <t>администрация района,                       отдел культуры,                             финансовое управление,                    Совет депутатов</t>
  </si>
  <si>
    <t xml:space="preserve"> Совет депутатов</t>
  </si>
  <si>
    <t>администрация района,                        отдел культуры,                     КУМИ</t>
  </si>
  <si>
    <t>за 2021 год</t>
  </si>
  <si>
    <t>68,63</t>
  </si>
  <si>
    <t>Всего действует 10 программ.                                                  Отчеты не размещ. по  7 программам</t>
  </si>
  <si>
    <t>мониторинг проведен, информация размещена</t>
  </si>
  <si>
    <t>всего проведено 122 контрольных мероприятий (нарушений  выявлено в 6 проверках)</t>
  </si>
  <si>
    <t>ПО КАЧЕСТВУ ФИНАНСОВОГО МЕНЕДЖМЕНТА за 2021 год</t>
  </si>
  <si>
    <t>АНАЛИЗА КАЧЕСТВА ФИНАНСОВОГО МЕНЕДЖМЕНТА за 2021 год</t>
  </si>
  <si>
    <t>информация по плановым показателям размещена в полном объеме; информация по фактическим показателям за 2021 год отсутствует по "МЦ ЮГ"</t>
  </si>
  <si>
    <t>информация по плановым показателям размещена в полном объеме; информация по фактическим показателям за 2021 год отсутствует</t>
  </si>
  <si>
    <t>информация по плановым показателям размещена в полном объеме</t>
  </si>
  <si>
    <t xml:space="preserve"> контрольные мероприятия не проводились</t>
  </si>
  <si>
    <t>управление образования,                  отдел культуры,                   финансовое управление</t>
  </si>
  <si>
    <t xml:space="preserve">Р6    Доля кассовых расходов (без   учета межбюджетных трансфертов, имеющих целевое   назначение, из краевого бюджета), 
произведенных   главным администратором и подведомственными
ему учреждениями в IV квартале    отчетного финансового года  </t>
  </si>
  <si>
    <t>Р12 Проведение мониторинга качества финансового менеджмента в отношении подведомственных главным администраторам получателей бюджетных средств, администраторов доходов районного бюджета, администраторов источников финансирования дефицита районного бюджета (далее – администраторы средств районного бюджета), наличие 
и публикация рейтинга результатов их деятельности в сети Интернет, и (или) наличие отчета о результатах проведенного мониторинга качества финансового менеджмента (далее – отчет)</t>
  </si>
  <si>
    <t xml:space="preserve">отдел культуры,        КУМИ </t>
  </si>
  <si>
    <t xml:space="preserve">администрация района,                       управление образования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</si>
</sst>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u/>
      <sz val="22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Border="1" applyAlignment="1"/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2" xfId="0" applyFont="1" applyBorder="1" applyAlignment="1">
      <alignment vertical="top" wrapText="1"/>
    </xf>
    <xf numFmtId="0" fontId="10" fillId="0" borderId="3" xfId="0" applyFont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5" borderId="3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 wrapText="1"/>
    </xf>
    <xf numFmtId="49" fontId="13" fillId="0" borderId="3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wrapText="1"/>
    </xf>
    <xf numFmtId="0" fontId="10" fillId="2" borderId="3" xfId="0" applyFont="1" applyFill="1" applyBorder="1"/>
    <xf numFmtId="0" fontId="13" fillId="6" borderId="0" xfId="0" applyFont="1" applyFill="1"/>
    <xf numFmtId="0" fontId="13" fillId="0" borderId="0" xfId="0" applyFont="1"/>
    <xf numFmtId="0" fontId="13" fillId="0" borderId="3" xfId="0" applyFont="1" applyBorder="1"/>
    <xf numFmtId="0" fontId="13" fillId="6" borderId="3" xfId="0" applyFont="1" applyFill="1" applyBorder="1"/>
    <xf numFmtId="0" fontId="13" fillId="6" borderId="3" xfId="0" applyFont="1" applyFill="1" applyBorder="1" applyAlignment="1">
      <alignment horizontal="center" wrapText="1"/>
    </xf>
    <xf numFmtId="0" fontId="10" fillId="6" borderId="0" xfId="0" applyFont="1" applyFill="1"/>
    <xf numFmtId="0" fontId="10" fillId="0" borderId="0" xfId="0" applyFont="1"/>
    <xf numFmtId="0" fontId="10" fillId="2" borderId="4" xfId="0" applyFont="1" applyFill="1" applyBorder="1"/>
    <xf numFmtId="0" fontId="13" fillId="6" borderId="3" xfId="0" applyFont="1" applyFill="1" applyBorder="1" applyAlignment="1">
      <alignment wrapText="1"/>
    </xf>
    <xf numFmtId="0" fontId="13" fillId="6" borderId="3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right"/>
    </xf>
    <xf numFmtId="0" fontId="13" fillId="3" borderId="3" xfId="0" applyFont="1" applyFill="1" applyBorder="1"/>
    <xf numFmtId="0" fontId="10" fillId="3" borderId="3" xfId="0" applyFont="1" applyFill="1" applyBorder="1" applyAlignment="1">
      <alignment horizontal="right"/>
    </xf>
    <xf numFmtId="0" fontId="13" fillId="5" borderId="3" xfId="0" applyFont="1" applyFill="1" applyBorder="1"/>
    <xf numFmtId="0" fontId="10" fillId="0" borderId="3" xfId="0" applyFont="1" applyBorder="1" applyAlignment="1"/>
    <xf numFmtId="0" fontId="10" fillId="0" borderId="3" xfId="0" applyFont="1" applyBorder="1"/>
    <xf numFmtId="0" fontId="10" fillId="0" borderId="3" xfId="0" applyFont="1" applyBorder="1" applyAlignment="1">
      <alignment horizontal="center"/>
    </xf>
    <xf numFmtId="2" fontId="10" fillId="0" borderId="3" xfId="0" applyNumberFormat="1" applyFont="1" applyBorder="1" applyAlignment="1"/>
    <xf numFmtId="2" fontId="13" fillId="0" borderId="3" xfId="0" applyNumberFormat="1" applyFont="1" applyBorder="1"/>
    <xf numFmtId="0" fontId="10" fillId="5" borderId="3" xfId="0" applyFont="1" applyFill="1" applyBorder="1" applyAlignment="1">
      <alignment horizontal="center" wrapText="1"/>
    </xf>
    <xf numFmtId="178" fontId="13" fillId="5" borderId="3" xfId="0" applyNumberFormat="1" applyFont="1" applyFill="1" applyBorder="1"/>
    <xf numFmtId="2" fontId="13" fillId="5" borderId="3" xfId="0" applyNumberFormat="1" applyFont="1" applyFill="1" applyBorder="1"/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wrapText="1"/>
    </xf>
    <xf numFmtId="1" fontId="2" fillId="0" borderId="2" xfId="0" applyNumberFormat="1" applyFont="1" applyBorder="1" applyAlignment="1">
      <alignment horizontal="center" vertical="top" wrapText="1"/>
    </xf>
    <xf numFmtId="0" fontId="0" fillId="6" borderId="0" xfId="0" applyFill="1"/>
    <xf numFmtId="0" fontId="2" fillId="0" borderId="2" xfId="0" applyFont="1" applyBorder="1" applyAlignment="1">
      <alignment horizontal="center" vertical="center"/>
    </xf>
    <xf numFmtId="0" fontId="10" fillId="5" borderId="3" xfId="0" applyFont="1" applyFill="1" applyBorder="1" applyAlignment="1">
      <alignment horizontal="center"/>
    </xf>
    <xf numFmtId="2" fontId="10" fillId="5" borderId="3" xfId="0" applyNumberFormat="1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2" fontId="10" fillId="6" borderId="3" xfId="0" applyNumberFormat="1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 wrapText="1"/>
    </xf>
    <xf numFmtId="0" fontId="13" fillId="6" borderId="9" xfId="0" applyFont="1" applyFill="1" applyBorder="1" applyAlignment="1">
      <alignment horizontal="left" wrapText="1"/>
    </xf>
    <xf numFmtId="0" fontId="13" fillId="6" borderId="10" xfId="0" applyFont="1" applyFill="1" applyBorder="1" applyAlignment="1">
      <alignment horizontal="left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2" fontId="13" fillId="6" borderId="8" xfId="0" applyNumberFormat="1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wrapText="1"/>
    </xf>
    <xf numFmtId="0" fontId="12" fillId="7" borderId="4" xfId="0" applyFont="1" applyFill="1" applyBorder="1" applyAlignment="1"/>
    <xf numFmtId="0" fontId="12" fillId="7" borderId="12" xfId="0" applyFont="1" applyFill="1" applyBorder="1" applyAlignment="1"/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 wrapText="1"/>
    </xf>
    <xf numFmtId="2" fontId="14" fillId="6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/>
    </xf>
    <xf numFmtId="0" fontId="13" fillId="6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49" fontId="13" fillId="6" borderId="3" xfId="0" applyNumberFormat="1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 wrapText="1"/>
    </xf>
    <xf numFmtId="0" fontId="10" fillId="5" borderId="3" xfId="0" applyFont="1" applyFill="1" applyBorder="1"/>
    <xf numFmtId="2" fontId="10" fillId="5" borderId="3" xfId="0" applyNumberFormat="1" applyFont="1" applyFill="1" applyBorder="1"/>
    <xf numFmtId="2" fontId="14" fillId="0" borderId="3" xfId="0" applyNumberFormat="1" applyFont="1" applyBorder="1" applyAlignment="1">
      <alignment horizontal="center" vertical="center"/>
    </xf>
    <xf numFmtId="2" fontId="14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2" fillId="7" borderId="4" xfId="0" applyFont="1" applyFill="1" applyBorder="1" applyAlignment="1">
      <alignment horizontal="center"/>
    </xf>
    <xf numFmtId="0" fontId="12" fillId="7" borderId="12" xfId="0" applyFont="1" applyFill="1" applyBorder="1" applyAlignment="1">
      <alignment horizontal="center"/>
    </xf>
    <xf numFmtId="0" fontId="13" fillId="6" borderId="27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3" fillId="6" borderId="4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2" fontId="13" fillId="6" borderId="27" xfId="0" applyNumberFormat="1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wrapText="1"/>
    </xf>
    <xf numFmtId="0" fontId="12" fillId="7" borderId="12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3" fillId="6" borderId="24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0" fillId="7" borderId="4" xfId="0" applyFont="1" applyFill="1" applyBorder="1" applyAlignment="1">
      <alignment horizontal="left" wrapText="1"/>
    </xf>
    <xf numFmtId="0" fontId="10" fillId="7" borderId="8" xfId="0" applyFont="1" applyFill="1" applyBorder="1" applyAlignment="1">
      <alignment horizontal="left" wrapText="1"/>
    </xf>
    <xf numFmtId="0" fontId="14" fillId="6" borderId="27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4" fillId="6" borderId="29" xfId="0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left" vertical="center" wrapText="1"/>
    </xf>
    <xf numFmtId="0" fontId="13" fillId="6" borderId="9" xfId="0" applyFont="1" applyFill="1" applyBorder="1" applyAlignment="1">
      <alignment horizontal="left" vertical="center" wrapText="1"/>
    </xf>
    <xf numFmtId="0" fontId="13" fillId="6" borderId="24" xfId="0" applyFont="1" applyFill="1" applyBorder="1" applyAlignment="1">
      <alignment horizontal="left" vertical="center" wrapText="1"/>
    </xf>
    <xf numFmtId="0" fontId="13" fillId="6" borderId="10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49" fontId="14" fillId="0" borderId="27" xfId="0" applyNumberFormat="1" applyFont="1" applyBorder="1" applyAlignment="1">
      <alignment horizontal="center" vertical="center" wrapText="1"/>
    </xf>
    <xf numFmtId="49" fontId="14" fillId="0" borderId="28" xfId="0" applyNumberFormat="1" applyFont="1" applyBorder="1" applyAlignment="1">
      <alignment horizontal="center" vertical="center" wrapText="1"/>
    </xf>
    <xf numFmtId="49" fontId="14" fillId="0" borderId="29" xfId="0" applyNumberFormat="1" applyFont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left" wrapText="1"/>
    </xf>
    <xf numFmtId="0" fontId="10" fillId="5" borderId="3" xfId="0" applyFont="1" applyFill="1" applyBorder="1" applyAlignment="1">
      <alignment horizontal="center"/>
    </xf>
    <xf numFmtId="2" fontId="10" fillId="5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0" fontId="13" fillId="6" borderId="26" xfId="0" applyFont="1" applyFill="1" applyBorder="1" applyAlignment="1">
      <alignment horizontal="left" wrapText="1"/>
    </xf>
    <xf numFmtId="0" fontId="13" fillId="6" borderId="9" xfId="0" applyFont="1" applyFill="1" applyBorder="1" applyAlignment="1">
      <alignment horizontal="left" wrapText="1"/>
    </xf>
    <xf numFmtId="0" fontId="13" fillId="6" borderId="24" xfId="0" applyFont="1" applyFill="1" applyBorder="1" applyAlignment="1">
      <alignment horizontal="left" wrapText="1"/>
    </xf>
    <xf numFmtId="0" fontId="13" fillId="6" borderId="10" xfId="0" applyFont="1" applyFill="1" applyBorder="1" applyAlignment="1">
      <alignment horizontal="left" wrapText="1"/>
    </xf>
    <xf numFmtId="0" fontId="13" fillId="6" borderId="25" xfId="0" applyFont="1" applyFill="1" applyBorder="1" applyAlignment="1">
      <alignment horizontal="left" wrapText="1"/>
    </xf>
    <xf numFmtId="0" fontId="13" fillId="6" borderId="11" xfId="0" applyFont="1" applyFill="1" applyBorder="1" applyAlignment="1">
      <alignment horizontal="left" wrapText="1"/>
    </xf>
    <xf numFmtId="0" fontId="10" fillId="5" borderId="27" xfId="0" applyFont="1" applyFill="1" applyBorder="1" applyAlignment="1">
      <alignment horizontal="center"/>
    </xf>
    <xf numFmtId="0" fontId="10" fillId="5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49" fontId="15" fillId="0" borderId="27" xfId="0" applyNumberFormat="1" applyFont="1" applyBorder="1" applyAlignment="1">
      <alignment horizontal="center" vertical="center" wrapText="1"/>
    </xf>
    <xf numFmtId="0" fontId="16" fillId="0" borderId="28" xfId="0" applyFont="1" applyBorder="1" applyAlignment="1">
      <alignment vertical="center"/>
    </xf>
    <xf numFmtId="0" fontId="16" fillId="0" borderId="29" xfId="0" applyFont="1" applyBorder="1" applyAlignment="1">
      <alignment vertical="center"/>
    </xf>
    <xf numFmtId="2" fontId="11" fillId="0" borderId="27" xfId="0" applyNumberFormat="1" applyFont="1" applyBorder="1" applyAlignment="1">
      <alignment horizontal="center" vertical="center"/>
    </xf>
    <xf numFmtId="2" fontId="11" fillId="0" borderId="28" xfId="0" applyNumberFormat="1" applyFont="1" applyBorder="1" applyAlignment="1">
      <alignment horizontal="center" vertical="center"/>
    </xf>
    <xf numFmtId="2" fontId="11" fillId="0" borderId="2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B17" zoomScaleNormal="100" workbookViewId="0">
      <selection activeCell="D26" sqref="D26"/>
    </sheetView>
  </sheetViews>
  <sheetFormatPr defaultRowHeight="12.75" x14ac:dyDescent="0.2"/>
  <cols>
    <col min="1" max="1" width="9.140625" hidden="1" customWidth="1"/>
    <col min="2" max="2" width="5.85546875" customWidth="1"/>
    <col min="3" max="3" width="43" customWidth="1"/>
    <col min="4" max="4" width="21" customWidth="1"/>
    <col min="5" max="5" width="21.7109375" customWidth="1"/>
    <col min="6" max="6" width="22.7109375" customWidth="1"/>
  </cols>
  <sheetData>
    <row r="1" spans="2:6" ht="18.75" customHeight="1" x14ac:dyDescent="0.3">
      <c r="C1" s="85" t="s">
        <v>5</v>
      </c>
      <c r="D1" s="85"/>
      <c r="E1" s="85"/>
      <c r="F1" s="85"/>
    </row>
    <row r="2" spans="2:6" ht="21.75" customHeight="1" x14ac:dyDescent="0.3">
      <c r="C2" s="85" t="s">
        <v>6</v>
      </c>
      <c r="D2" s="85"/>
      <c r="E2" s="85"/>
      <c r="F2" s="85"/>
    </row>
    <row r="3" spans="2:6" ht="18.75" customHeight="1" x14ac:dyDescent="0.3">
      <c r="C3" s="85" t="s">
        <v>126</v>
      </c>
      <c r="D3" s="85"/>
      <c r="E3" s="85"/>
      <c r="F3" s="85"/>
    </row>
    <row r="4" spans="2:6" ht="13.5" thickBot="1" x14ac:dyDescent="0.25">
      <c r="C4" s="3"/>
      <c r="D4" s="3"/>
      <c r="E4" s="3"/>
      <c r="F4" s="3"/>
    </row>
    <row r="5" spans="2:6" ht="16.5" customHeight="1" x14ac:dyDescent="0.2">
      <c r="B5" s="93" t="s">
        <v>21</v>
      </c>
      <c r="C5" s="86" t="s">
        <v>22</v>
      </c>
      <c r="D5" s="77" t="s">
        <v>24</v>
      </c>
      <c r="E5" s="77" t="s">
        <v>23</v>
      </c>
      <c r="F5" s="79" t="s">
        <v>25</v>
      </c>
    </row>
    <row r="6" spans="2:6" ht="18" customHeight="1" x14ac:dyDescent="0.2">
      <c r="B6" s="94"/>
      <c r="C6" s="87"/>
      <c r="D6" s="78"/>
      <c r="E6" s="78"/>
      <c r="F6" s="80"/>
    </row>
    <row r="7" spans="2:6" ht="17.25" customHeight="1" x14ac:dyDescent="0.2">
      <c r="B7" s="94"/>
      <c r="C7" s="87"/>
      <c r="D7" s="78"/>
      <c r="E7" s="78"/>
      <c r="F7" s="80"/>
    </row>
    <row r="8" spans="2:6" ht="1.5" hidden="1" customHeight="1" thickBot="1" x14ac:dyDescent="0.25">
      <c r="B8" s="94"/>
      <c r="C8" s="87"/>
      <c r="D8" s="78"/>
      <c r="E8" s="78"/>
      <c r="F8" s="80"/>
    </row>
    <row r="9" spans="2:6" ht="19.5" hidden="1" customHeight="1" thickBot="1" x14ac:dyDescent="0.25">
      <c r="B9" s="94"/>
      <c r="C9" s="87"/>
      <c r="D9" s="78"/>
      <c r="E9" s="78"/>
      <c r="F9" s="80"/>
    </row>
    <row r="10" spans="2:6" ht="18" customHeight="1" x14ac:dyDescent="0.2">
      <c r="B10" s="94"/>
      <c r="C10" s="87"/>
      <c r="D10" s="78"/>
      <c r="E10" s="78"/>
      <c r="F10" s="80"/>
    </row>
    <row r="11" spans="2:6" ht="18" customHeight="1" x14ac:dyDescent="0.2">
      <c r="B11" s="94"/>
      <c r="C11" s="87"/>
      <c r="D11" s="78"/>
      <c r="E11" s="78"/>
      <c r="F11" s="80"/>
    </row>
    <row r="12" spans="2:6" ht="18" customHeight="1" x14ac:dyDescent="0.2">
      <c r="B12" s="94"/>
      <c r="C12" s="87"/>
      <c r="D12" s="78"/>
      <c r="E12" s="78"/>
      <c r="F12" s="80"/>
    </row>
    <row r="13" spans="2:6" ht="11.25" customHeight="1" thickBot="1" x14ac:dyDescent="0.25">
      <c r="B13" s="94"/>
      <c r="C13" s="87"/>
      <c r="D13" s="78"/>
      <c r="E13" s="78"/>
      <c r="F13" s="80"/>
    </row>
    <row r="14" spans="2:6" ht="17.25" hidden="1" customHeight="1" thickBot="1" x14ac:dyDescent="0.25">
      <c r="B14" s="94"/>
      <c r="C14" s="87"/>
      <c r="D14" s="78"/>
      <c r="E14" s="78"/>
      <c r="F14" s="80"/>
    </row>
    <row r="15" spans="2:6" ht="18.75" hidden="1" customHeight="1" thickBot="1" x14ac:dyDescent="0.25">
      <c r="B15" s="94"/>
      <c r="C15" s="87"/>
      <c r="D15" s="78"/>
      <c r="E15" s="78"/>
      <c r="F15" s="80"/>
    </row>
    <row r="16" spans="2:6" ht="29.25" hidden="1" customHeight="1" thickBot="1" x14ac:dyDescent="0.25">
      <c r="B16" s="95"/>
      <c r="C16" s="87"/>
      <c r="D16" s="78"/>
      <c r="E16" s="82"/>
      <c r="F16" s="81"/>
    </row>
    <row r="17" spans="2:6" ht="29.25" customHeight="1" thickBot="1" x14ac:dyDescent="0.25">
      <c r="B17" s="40">
        <v>1</v>
      </c>
      <c r="C17" s="38">
        <v>2</v>
      </c>
      <c r="D17" s="38">
        <v>3</v>
      </c>
      <c r="E17" s="39">
        <v>4</v>
      </c>
      <c r="F17" s="38">
        <v>5</v>
      </c>
    </row>
    <row r="18" spans="2:6" ht="29.25" customHeight="1" thickBot="1" x14ac:dyDescent="0.25">
      <c r="B18" s="90" t="s">
        <v>44</v>
      </c>
      <c r="C18" s="91"/>
      <c r="D18" s="91"/>
      <c r="E18" s="91"/>
      <c r="F18" s="92"/>
    </row>
    <row r="19" spans="2:6" ht="57" customHeight="1" thickBot="1" x14ac:dyDescent="0.25">
      <c r="B19" s="35">
        <v>1</v>
      </c>
      <c r="C19" s="2" t="s">
        <v>11</v>
      </c>
      <c r="D19" s="37">
        <f>Лист1!G68</f>
        <v>4.7857142857142856</v>
      </c>
      <c r="E19" s="34">
        <f>Лист1!G63</f>
        <v>67</v>
      </c>
      <c r="F19" s="88">
        <f>Лист1!D66</f>
        <v>70</v>
      </c>
    </row>
    <row r="20" spans="2:6" ht="44.25" customHeight="1" thickBot="1" x14ac:dyDescent="0.25">
      <c r="B20" s="36">
        <v>2</v>
      </c>
      <c r="C20" s="2" t="s">
        <v>7</v>
      </c>
      <c r="D20" s="37">
        <f>Лист1!D68</f>
        <v>3.8571428571428572</v>
      </c>
      <c r="E20" s="34">
        <f>Лист1!D63</f>
        <v>54</v>
      </c>
      <c r="F20" s="89"/>
    </row>
    <row r="21" spans="2:6" ht="29.25" customHeight="1" thickBot="1" x14ac:dyDescent="0.25">
      <c r="B21" s="90" t="s">
        <v>45</v>
      </c>
      <c r="C21" s="91"/>
      <c r="D21" s="91"/>
      <c r="E21" s="91"/>
      <c r="F21" s="92"/>
    </row>
    <row r="22" spans="2:6" ht="46.5" customHeight="1" thickBot="1" x14ac:dyDescent="0.25">
      <c r="B22" s="44">
        <v>1</v>
      </c>
      <c r="C22" s="2" t="s">
        <v>9</v>
      </c>
      <c r="D22" s="37">
        <f>Лист1!F68</f>
        <v>4.6315789473684212</v>
      </c>
      <c r="E22" s="34">
        <f>Лист1!F63</f>
        <v>88</v>
      </c>
      <c r="F22" s="96">
        <f>Лист1!C66</f>
        <v>95</v>
      </c>
    </row>
    <row r="23" spans="2:6" ht="46.5" customHeight="1" thickBot="1" x14ac:dyDescent="0.25">
      <c r="B23" s="44">
        <v>2</v>
      </c>
      <c r="C23" s="2" t="s">
        <v>8</v>
      </c>
      <c r="D23" s="37">
        <f>Лист1!C68</f>
        <v>4.2105263157894735</v>
      </c>
      <c r="E23" s="34">
        <f>Лист1!C63</f>
        <v>80</v>
      </c>
      <c r="F23" s="97"/>
    </row>
    <row r="24" spans="2:6" ht="65.25" customHeight="1" thickBot="1" x14ac:dyDescent="0.25">
      <c r="B24" s="36">
        <v>3</v>
      </c>
      <c r="C24" s="2" t="s">
        <v>10</v>
      </c>
      <c r="D24" s="37">
        <f>Лист1!E68</f>
        <v>4.3684210526315788</v>
      </c>
      <c r="E24" s="34">
        <f>Лист1!E63</f>
        <v>83</v>
      </c>
      <c r="F24" s="97"/>
    </row>
    <row r="25" spans="2:6" ht="61.5" customHeight="1" thickBot="1" x14ac:dyDescent="0.25">
      <c r="B25" s="36">
        <v>4</v>
      </c>
      <c r="C25" s="4" t="s">
        <v>12</v>
      </c>
      <c r="D25" s="37">
        <f>Лист1!H68</f>
        <v>3.1578947368421053</v>
      </c>
      <c r="E25" s="34">
        <f>Лист1!H63</f>
        <v>60</v>
      </c>
      <c r="F25" s="98"/>
    </row>
    <row r="26" spans="2:6" ht="39" customHeight="1" thickBot="1" x14ac:dyDescent="0.25">
      <c r="B26" s="83" t="s">
        <v>26</v>
      </c>
      <c r="C26" s="84"/>
      <c r="D26" s="37">
        <f>Лист1!I69</f>
        <v>4.1685463659147866</v>
      </c>
      <c r="E26" s="34" t="s">
        <v>27</v>
      </c>
      <c r="F26" s="42" t="s">
        <v>27</v>
      </c>
    </row>
  </sheetData>
  <mergeCells count="13">
    <mergeCell ref="B21:F21"/>
    <mergeCell ref="B5:B16"/>
    <mergeCell ref="F22:F25"/>
    <mergeCell ref="D5:D16"/>
    <mergeCell ref="F5:F16"/>
    <mergeCell ref="E5:E16"/>
    <mergeCell ref="B26:C26"/>
    <mergeCell ref="C1:F1"/>
    <mergeCell ref="C2:F2"/>
    <mergeCell ref="C3:F3"/>
    <mergeCell ref="C5:C16"/>
    <mergeCell ref="F19:F20"/>
    <mergeCell ref="B18:F18"/>
  </mergeCells>
  <phoneticPr fontId="1" type="noConversion"/>
  <pageMargins left="0.75" right="0.75" top="1" bottom="1" header="0.5" footer="0.5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"/>
  <sheetViews>
    <sheetView zoomScaleNormal="100" workbookViewId="0">
      <pane ySplit="2" topLeftCell="A31" activePane="bottomLeft" state="frozen"/>
      <selection pane="bottomLeft" activeCell="B30" sqref="B30:C30"/>
    </sheetView>
  </sheetViews>
  <sheetFormatPr defaultRowHeight="12.75" x14ac:dyDescent="0.2"/>
  <cols>
    <col min="2" max="2" width="36.140625" style="58" customWidth="1"/>
    <col min="3" max="3" width="7.85546875" style="58" customWidth="1"/>
    <col min="4" max="4" width="11.7109375" style="43" customWidth="1"/>
    <col min="5" max="5" width="18.28515625" style="43" customWidth="1"/>
    <col min="6" max="6" width="22.140625" style="43" customWidth="1"/>
    <col min="7" max="7" width="31.28515625" style="43" bestFit="1" customWidth="1"/>
    <col min="8" max="8" width="9.140625" customWidth="1"/>
  </cols>
  <sheetData>
    <row r="1" spans="2:8" ht="34.5" customHeight="1" x14ac:dyDescent="0.2">
      <c r="B1" s="104" t="s">
        <v>127</v>
      </c>
      <c r="C1" s="104"/>
      <c r="D1" s="104"/>
      <c r="E1" s="104"/>
      <c r="F1" s="104"/>
      <c r="G1" s="104"/>
    </row>
    <row r="2" spans="2:8" ht="88.5" customHeight="1" x14ac:dyDescent="0.2">
      <c r="B2" s="110" t="s">
        <v>4</v>
      </c>
      <c r="C2" s="111"/>
      <c r="D2" s="50" t="s">
        <v>53</v>
      </c>
      <c r="E2" s="50" t="s">
        <v>94</v>
      </c>
      <c r="F2" s="50" t="s">
        <v>95</v>
      </c>
      <c r="G2" s="50" t="s">
        <v>96</v>
      </c>
    </row>
    <row r="3" spans="2:8" ht="17.25" customHeight="1" x14ac:dyDescent="0.2">
      <c r="B3" s="112">
        <v>1</v>
      </c>
      <c r="C3" s="113"/>
      <c r="D3" s="49"/>
      <c r="E3" s="49"/>
      <c r="F3" s="49"/>
      <c r="G3" s="49"/>
    </row>
    <row r="4" spans="2:8" ht="21" customHeight="1" x14ac:dyDescent="0.25">
      <c r="B4" s="99" t="s">
        <v>55</v>
      </c>
      <c r="C4" s="100"/>
      <c r="D4" s="100"/>
      <c r="E4" s="100"/>
      <c r="F4" s="100"/>
      <c r="G4" s="100"/>
      <c r="H4" s="1"/>
    </row>
    <row r="5" spans="2:8" ht="75" customHeight="1" x14ac:dyDescent="0.2">
      <c r="B5" s="114" t="s">
        <v>93</v>
      </c>
      <c r="C5" s="115"/>
      <c r="D5" s="107">
        <f>Лист1!J4</f>
        <v>4</v>
      </c>
      <c r="E5" s="101" t="s">
        <v>98</v>
      </c>
      <c r="F5" s="101" t="s">
        <v>99</v>
      </c>
      <c r="G5" s="101" t="s">
        <v>119</v>
      </c>
      <c r="H5" s="1"/>
    </row>
    <row r="6" spans="2:8" ht="9.75" customHeight="1" x14ac:dyDescent="0.2">
      <c r="B6" s="114"/>
      <c r="C6" s="115"/>
      <c r="D6" s="102"/>
      <c r="E6" s="102"/>
      <c r="F6" s="102"/>
      <c r="G6" s="102"/>
      <c r="H6" s="1"/>
    </row>
    <row r="7" spans="2:8" ht="21" customHeight="1" x14ac:dyDescent="0.2">
      <c r="B7" s="116"/>
      <c r="C7" s="117"/>
      <c r="D7" s="103"/>
      <c r="E7" s="103"/>
      <c r="F7" s="103"/>
      <c r="G7" s="103"/>
    </row>
    <row r="8" spans="2:8" ht="105" customHeight="1" x14ac:dyDescent="0.2">
      <c r="B8" s="105" t="s">
        <v>76</v>
      </c>
      <c r="C8" s="106"/>
      <c r="D8" s="55">
        <f>Лист1!J15</f>
        <v>2</v>
      </c>
      <c r="E8" s="54" t="s">
        <v>120</v>
      </c>
      <c r="F8" s="54" t="s">
        <v>117</v>
      </c>
      <c r="G8" s="72" t="s">
        <v>119</v>
      </c>
    </row>
    <row r="9" spans="2:8" ht="18" customHeight="1" x14ac:dyDescent="0.25">
      <c r="B9" s="99" t="s">
        <v>56</v>
      </c>
      <c r="C9" s="100"/>
      <c r="D9" s="100"/>
      <c r="E9" s="100"/>
      <c r="F9" s="100"/>
      <c r="G9" s="100"/>
    </row>
    <row r="10" spans="2:8" ht="94.5" customHeight="1" x14ac:dyDescent="0.2">
      <c r="B10" s="105" t="s">
        <v>57</v>
      </c>
      <c r="C10" s="106"/>
      <c r="D10" s="55">
        <f>Лист1!J18</f>
        <v>4.2</v>
      </c>
      <c r="E10" s="54" t="s">
        <v>13</v>
      </c>
      <c r="F10" s="54" t="s">
        <v>132</v>
      </c>
      <c r="G10" s="54" t="s">
        <v>97</v>
      </c>
    </row>
    <row r="11" spans="2:8" ht="12.75" customHeight="1" x14ac:dyDescent="0.25">
      <c r="B11" s="118" t="s">
        <v>58</v>
      </c>
      <c r="C11" s="119"/>
      <c r="D11" s="107">
        <f>Лист1!J20</f>
        <v>4.166666666666667</v>
      </c>
      <c r="E11" s="51"/>
      <c r="F11" s="101" t="s">
        <v>100</v>
      </c>
      <c r="G11" s="51"/>
    </row>
    <row r="12" spans="2:8" ht="15" x14ac:dyDescent="0.25">
      <c r="B12" s="114"/>
      <c r="C12" s="115"/>
      <c r="D12" s="102"/>
      <c r="E12" s="52"/>
      <c r="F12" s="102"/>
      <c r="G12" s="52"/>
    </row>
    <row r="13" spans="2:8" ht="100.5" customHeight="1" x14ac:dyDescent="0.2">
      <c r="B13" s="116"/>
      <c r="C13" s="117"/>
      <c r="D13" s="103"/>
      <c r="E13" s="53" t="s">
        <v>98</v>
      </c>
      <c r="F13" s="103"/>
      <c r="G13" s="53" t="s">
        <v>13</v>
      </c>
    </row>
    <row r="14" spans="2:8" s="43" customFormat="1" ht="15" x14ac:dyDescent="0.25">
      <c r="B14" s="99" t="s">
        <v>59</v>
      </c>
      <c r="C14" s="100"/>
      <c r="D14" s="100"/>
      <c r="E14" s="100"/>
      <c r="F14" s="100"/>
      <c r="G14" s="100"/>
    </row>
    <row r="15" spans="2:8" ht="114" customHeight="1" x14ac:dyDescent="0.2">
      <c r="B15" s="105" t="s">
        <v>60</v>
      </c>
      <c r="C15" s="106"/>
      <c r="D15" s="55">
        <f>Лист1!J25</f>
        <v>5</v>
      </c>
      <c r="E15" s="56" t="s">
        <v>13</v>
      </c>
      <c r="F15" s="54" t="s">
        <v>101</v>
      </c>
      <c r="G15" s="54" t="s">
        <v>13</v>
      </c>
      <c r="H15" s="43"/>
    </row>
    <row r="16" spans="2:8" ht="108.75" customHeight="1" x14ac:dyDescent="0.2">
      <c r="B16" s="105" t="s">
        <v>133</v>
      </c>
      <c r="C16" s="106"/>
      <c r="D16" s="55">
        <f>Лист1!J27</f>
        <v>2.6666666666666665</v>
      </c>
      <c r="E16" s="56" t="s">
        <v>13</v>
      </c>
      <c r="F16" s="56" t="s">
        <v>13</v>
      </c>
      <c r="G16" s="54" t="s">
        <v>13</v>
      </c>
      <c r="H16" s="43"/>
    </row>
    <row r="17" spans="2:8" ht="105" customHeight="1" x14ac:dyDescent="0.2">
      <c r="B17" s="105" t="s">
        <v>80</v>
      </c>
      <c r="C17" s="106"/>
      <c r="D17" s="55">
        <f>Лист1!J29</f>
        <v>5</v>
      </c>
      <c r="E17" s="54" t="s">
        <v>13</v>
      </c>
      <c r="F17" s="54" t="s">
        <v>104</v>
      </c>
      <c r="G17" s="54" t="s">
        <v>103</v>
      </c>
      <c r="H17" s="43"/>
    </row>
    <row r="18" spans="2:8" ht="15" x14ac:dyDescent="0.25">
      <c r="B18" s="99" t="s">
        <v>61</v>
      </c>
      <c r="C18" s="100"/>
      <c r="D18" s="100"/>
      <c r="E18" s="100"/>
      <c r="F18" s="100"/>
      <c r="G18" s="100"/>
      <c r="H18" s="43"/>
    </row>
    <row r="19" spans="2:8" ht="139.5" customHeight="1" x14ac:dyDescent="0.2">
      <c r="B19" s="105" t="s">
        <v>62</v>
      </c>
      <c r="C19" s="106"/>
      <c r="D19" s="55">
        <f>Лист1!J32</f>
        <v>5</v>
      </c>
      <c r="E19" s="54" t="s">
        <v>13</v>
      </c>
      <c r="F19" s="54" t="s">
        <v>101</v>
      </c>
      <c r="G19" s="54" t="s">
        <v>13</v>
      </c>
      <c r="H19" s="43"/>
    </row>
    <row r="20" spans="2:8" ht="120" x14ac:dyDescent="0.2">
      <c r="B20" s="105" t="s">
        <v>63</v>
      </c>
      <c r="C20" s="106"/>
      <c r="D20" s="55">
        <f>Лист1!J34</f>
        <v>5</v>
      </c>
      <c r="E20" s="54" t="s">
        <v>13</v>
      </c>
      <c r="F20" s="54" t="s">
        <v>101</v>
      </c>
      <c r="G20" s="54" t="s">
        <v>13</v>
      </c>
      <c r="H20" s="43"/>
    </row>
    <row r="21" spans="2:8" ht="15" x14ac:dyDescent="0.25">
      <c r="B21" s="99" t="s">
        <v>64</v>
      </c>
      <c r="C21" s="100"/>
      <c r="D21" s="100"/>
      <c r="E21" s="100"/>
      <c r="F21" s="100"/>
      <c r="G21" s="100"/>
      <c r="H21" s="43"/>
    </row>
    <row r="22" spans="2:8" ht="120" x14ac:dyDescent="0.2">
      <c r="B22" s="105" t="s">
        <v>65</v>
      </c>
      <c r="C22" s="106"/>
      <c r="D22" s="55">
        <f>Лист1!J37</f>
        <v>5</v>
      </c>
      <c r="E22" s="54" t="s">
        <v>13</v>
      </c>
      <c r="F22" s="54" t="s">
        <v>101</v>
      </c>
      <c r="G22" s="54" t="s">
        <v>13</v>
      </c>
      <c r="H22" s="43"/>
    </row>
    <row r="23" spans="2:8" ht="120" x14ac:dyDescent="0.2">
      <c r="B23" s="105" t="s">
        <v>66</v>
      </c>
      <c r="C23" s="106"/>
      <c r="D23" s="55">
        <f>Лист1!J38</f>
        <v>0</v>
      </c>
      <c r="E23" s="54" t="s">
        <v>13</v>
      </c>
      <c r="F23" s="54" t="s">
        <v>101</v>
      </c>
      <c r="G23" s="54" t="s">
        <v>13</v>
      </c>
      <c r="H23" s="43"/>
    </row>
    <row r="24" spans="2:8" ht="38.25" customHeight="1" x14ac:dyDescent="0.25">
      <c r="B24" s="108" t="s">
        <v>105</v>
      </c>
      <c r="C24" s="109"/>
      <c r="D24" s="109"/>
      <c r="E24" s="109"/>
      <c r="F24" s="109"/>
      <c r="G24" s="109"/>
    </row>
    <row r="25" spans="2:8" ht="209.25" customHeight="1" x14ac:dyDescent="0.2">
      <c r="B25" s="105" t="s">
        <v>134</v>
      </c>
      <c r="C25" s="106"/>
      <c r="D25" s="55">
        <f>Лист1!J42</f>
        <v>5</v>
      </c>
      <c r="E25" s="54" t="s">
        <v>108</v>
      </c>
      <c r="F25" s="54" t="s">
        <v>13</v>
      </c>
      <c r="G25" s="54" t="s">
        <v>107</v>
      </c>
    </row>
    <row r="26" spans="2:8" ht="149.25" customHeight="1" x14ac:dyDescent="0.2">
      <c r="B26" s="105" t="s">
        <v>68</v>
      </c>
      <c r="C26" s="106"/>
      <c r="D26" s="55">
        <f>Лист1!J44</f>
        <v>5</v>
      </c>
      <c r="E26" s="54" t="s">
        <v>13</v>
      </c>
      <c r="F26" s="54" t="s">
        <v>109</v>
      </c>
      <c r="G26" s="54" t="s">
        <v>13</v>
      </c>
    </row>
    <row r="27" spans="2:8" ht="118.5" customHeight="1" x14ac:dyDescent="0.2">
      <c r="B27" s="105" t="s">
        <v>92</v>
      </c>
      <c r="C27" s="106"/>
      <c r="D27" s="55">
        <f>Лист1!J46</f>
        <v>3.6666666666666665</v>
      </c>
      <c r="E27" s="54" t="s">
        <v>98</v>
      </c>
      <c r="F27" s="54" t="s">
        <v>118</v>
      </c>
      <c r="G27" s="54" t="s">
        <v>13</v>
      </c>
    </row>
    <row r="28" spans="2:8" ht="18.75" customHeight="1" x14ac:dyDescent="0.25">
      <c r="B28" s="99" t="s">
        <v>69</v>
      </c>
      <c r="C28" s="100"/>
      <c r="D28" s="100"/>
      <c r="E28" s="100"/>
      <c r="F28" s="100"/>
      <c r="G28" s="100"/>
    </row>
    <row r="29" spans="2:8" ht="210.75" customHeight="1" x14ac:dyDescent="0.2">
      <c r="B29" s="105" t="s">
        <v>70</v>
      </c>
      <c r="C29" s="106"/>
      <c r="D29" s="55">
        <f>Лист1!J49</f>
        <v>2.5</v>
      </c>
      <c r="E29" s="54" t="s">
        <v>136</v>
      </c>
      <c r="F29" s="54" t="s">
        <v>135</v>
      </c>
      <c r="G29" s="54" t="s">
        <v>112</v>
      </c>
    </row>
    <row r="30" spans="2:8" ht="174" customHeight="1" x14ac:dyDescent="0.2">
      <c r="B30" s="105" t="s">
        <v>71</v>
      </c>
      <c r="C30" s="106"/>
      <c r="D30" s="55">
        <f>Лист1!J51</f>
        <v>5</v>
      </c>
      <c r="E30" s="54" t="s">
        <v>13</v>
      </c>
      <c r="F30" s="54" t="s">
        <v>111</v>
      </c>
      <c r="G30" s="54" t="s">
        <v>110</v>
      </c>
    </row>
    <row r="31" spans="2:8" ht="78" customHeight="1" x14ac:dyDescent="0.2">
      <c r="B31" s="105" t="s">
        <v>102</v>
      </c>
      <c r="C31" s="106"/>
      <c r="D31" s="55">
        <f>Лист1!J53</f>
        <v>4.333333333333333</v>
      </c>
      <c r="E31" s="54" t="s">
        <v>13</v>
      </c>
      <c r="F31" s="54" t="s">
        <v>113</v>
      </c>
      <c r="G31" s="54" t="s">
        <v>110</v>
      </c>
    </row>
    <row r="32" spans="2:8" ht="20.25" customHeight="1" x14ac:dyDescent="0.25">
      <c r="B32" s="61" t="s">
        <v>72</v>
      </c>
      <c r="C32" s="62"/>
      <c r="D32" s="62"/>
      <c r="E32" s="62"/>
      <c r="F32" s="62"/>
      <c r="G32" s="62"/>
    </row>
    <row r="33" spans="2:7" ht="135.75" customHeight="1" x14ac:dyDescent="0.2">
      <c r="B33" s="105" t="s">
        <v>73</v>
      </c>
      <c r="C33" s="106"/>
      <c r="D33" s="55">
        <f>Лист1!J56</f>
        <v>5</v>
      </c>
      <c r="E33" s="54" t="s">
        <v>13</v>
      </c>
      <c r="F33" s="54" t="s">
        <v>114</v>
      </c>
      <c r="G33" s="54" t="s">
        <v>13</v>
      </c>
    </row>
    <row r="34" spans="2:7" ht="15" x14ac:dyDescent="0.25">
      <c r="B34" s="61" t="s">
        <v>74</v>
      </c>
      <c r="C34" s="62"/>
      <c r="D34" s="62"/>
      <c r="E34" s="62"/>
      <c r="F34" s="62"/>
      <c r="G34" s="62"/>
    </row>
    <row r="35" spans="2:7" ht="210" customHeight="1" x14ac:dyDescent="0.2">
      <c r="B35" s="105" t="s">
        <v>75</v>
      </c>
      <c r="C35" s="106"/>
      <c r="D35" s="55">
        <f>Лист1!J59</f>
        <v>5</v>
      </c>
      <c r="E35" s="54" t="s">
        <v>13</v>
      </c>
      <c r="F35" s="54" t="s">
        <v>114</v>
      </c>
      <c r="G35" s="54" t="s">
        <v>13</v>
      </c>
    </row>
  </sheetData>
  <mergeCells count="35">
    <mergeCell ref="B2:C2"/>
    <mergeCell ref="B3:C3"/>
    <mergeCell ref="B5:C7"/>
    <mergeCell ref="B18:G18"/>
    <mergeCell ref="B16:C16"/>
    <mergeCell ref="B17:C17"/>
    <mergeCell ref="B15:C15"/>
    <mergeCell ref="B11:C13"/>
    <mergeCell ref="B10:C10"/>
    <mergeCell ref="B22:C22"/>
    <mergeCell ref="B23:C23"/>
    <mergeCell ref="B21:G21"/>
    <mergeCell ref="B19:C19"/>
    <mergeCell ref="B20:C20"/>
    <mergeCell ref="B8:C8"/>
    <mergeCell ref="B14:G14"/>
    <mergeCell ref="B33:C33"/>
    <mergeCell ref="B30:C30"/>
    <mergeCell ref="B31:C31"/>
    <mergeCell ref="B27:C27"/>
    <mergeCell ref="B29:C29"/>
    <mergeCell ref="B28:G28"/>
    <mergeCell ref="B25:C25"/>
    <mergeCell ref="B26:C26"/>
    <mergeCell ref="B24:G24"/>
    <mergeCell ref="B4:G4"/>
    <mergeCell ref="G5:G7"/>
    <mergeCell ref="E5:E7"/>
    <mergeCell ref="F5:F7"/>
    <mergeCell ref="B1:G1"/>
    <mergeCell ref="B35:C35"/>
    <mergeCell ref="D5:D7"/>
    <mergeCell ref="B9:G9"/>
    <mergeCell ref="D11:D13"/>
    <mergeCell ref="F11:F13"/>
  </mergeCells>
  <pageMargins left="0.23622047244094491" right="0.23622047244094491" top="0.74803149606299213" bottom="0.74803149606299213" header="0.31496062992125984" footer="0.31496062992125984"/>
  <pageSetup paperSize="9" scale="69" fitToHeight="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zoomScaleNormal="100" workbookViewId="0">
      <pane ySplit="2" topLeftCell="A60" activePane="bottomLeft" state="frozen"/>
      <selection pane="bottomLeft" activeCell="H44" sqref="H44"/>
    </sheetView>
  </sheetViews>
  <sheetFormatPr defaultRowHeight="12.75" x14ac:dyDescent="0.2"/>
  <cols>
    <col min="1" max="1" width="34" customWidth="1"/>
    <col min="2" max="2" width="14.85546875" customWidth="1"/>
    <col min="3" max="3" width="21.5703125" customWidth="1"/>
    <col min="4" max="4" width="15.85546875" customWidth="1"/>
    <col min="5" max="5" width="21.85546875" customWidth="1"/>
    <col min="6" max="6" width="22.28515625" customWidth="1"/>
    <col min="7" max="7" width="17.5703125" customWidth="1"/>
    <col min="8" max="8" width="19.28515625" customWidth="1"/>
    <col min="9" max="9" width="11.5703125" customWidth="1"/>
    <col min="10" max="10" width="15.42578125" customWidth="1"/>
    <col min="11" max="11" width="9.140625" customWidth="1"/>
  </cols>
  <sheetData>
    <row r="1" spans="1:11" ht="34.5" customHeight="1" x14ac:dyDescent="0.4">
      <c r="A1" s="155" t="s">
        <v>121</v>
      </c>
      <c r="B1" s="155"/>
      <c r="C1" s="155"/>
      <c r="D1" s="155"/>
      <c r="E1" s="155"/>
      <c r="F1" s="155"/>
      <c r="G1" s="155"/>
      <c r="H1" s="155"/>
    </row>
    <row r="2" spans="1:11" ht="56.25" customHeight="1" x14ac:dyDescent="0.25">
      <c r="A2" s="141" t="s">
        <v>4</v>
      </c>
      <c r="B2" s="142"/>
      <c r="C2" s="5" t="s">
        <v>47</v>
      </c>
      <c r="D2" s="6" t="s">
        <v>0</v>
      </c>
      <c r="E2" s="5" t="s">
        <v>48</v>
      </c>
      <c r="F2" s="5" t="s">
        <v>49</v>
      </c>
      <c r="G2" s="6" t="s">
        <v>1</v>
      </c>
      <c r="H2" s="5" t="s">
        <v>50</v>
      </c>
      <c r="I2" s="7" t="s">
        <v>16</v>
      </c>
      <c r="J2" s="31" t="s">
        <v>91</v>
      </c>
    </row>
    <row r="3" spans="1:11" ht="17.25" customHeight="1" x14ac:dyDescent="0.2">
      <c r="A3" s="143">
        <v>1</v>
      </c>
      <c r="B3" s="144"/>
      <c r="C3" s="8">
        <v>2</v>
      </c>
      <c r="D3" s="8">
        <v>3</v>
      </c>
      <c r="E3" s="8">
        <v>4</v>
      </c>
      <c r="F3" s="8">
        <v>5</v>
      </c>
      <c r="G3" s="8">
        <v>7</v>
      </c>
      <c r="H3" s="8">
        <v>8</v>
      </c>
      <c r="I3" s="7">
        <v>9</v>
      </c>
      <c r="J3" s="7">
        <v>10</v>
      </c>
    </row>
    <row r="4" spans="1:11" ht="18" customHeight="1" x14ac:dyDescent="0.25">
      <c r="A4" s="120" t="s">
        <v>55</v>
      </c>
      <c r="B4" s="121"/>
      <c r="C4" s="121"/>
      <c r="D4" s="121"/>
      <c r="E4" s="121"/>
      <c r="F4" s="121"/>
      <c r="G4" s="121"/>
      <c r="H4" s="122"/>
      <c r="I4" s="139">
        <f>SUM(C14:H14)</f>
        <v>20</v>
      </c>
      <c r="J4" s="140">
        <f>I4/5</f>
        <v>4</v>
      </c>
      <c r="K4" s="1"/>
    </row>
    <row r="5" spans="1:11" ht="18" hidden="1" customHeight="1" x14ac:dyDescent="0.25">
      <c r="A5" s="128" t="s">
        <v>54</v>
      </c>
      <c r="B5" s="129"/>
      <c r="C5" s="9" t="s">
        <v>31</v>
      </c>
      <c r="D5" s="9"/>
      <c r="E5" s="9"/>
      <c r="F5" s="9"/>
      <c r="G5" s="9"/>
      <c r="H5" s="9"/>
      <c r="I5" s="139"/>
      <c r="J5" s="140"/>
      <c r="K5" s="1"/>
    </row>
    <row r="6" spans="1:11" ht="21.75" hidden="1" customHeight="1" x14ac:dyDescent="0.25">
      <c r="A6" s="130"/>
      <c r="B6" s="131"/>
      <c r="C6" s="9" t="s">
        <v>33</v>
      </c>
      <c r="D6" s="9"/>
      <c r="E6" s="9"/>
      <c r="F6" s="9"/>
      <c r="G6" s="9"/>
      <c r="H6" s="9"/>
      <c r="I6" s="139"/>
      <c r="J6" s="140"/>
      <c r="K6" s="1"/>
    </row>
    <row r="7" spans="1:11" ht="21" hidden="1" customHeight="1" x14ac:dyDescent="0.25">
      <c r="A7" s="130"/>
      <c r="B7" s="131"/>
      <c r="C7" s="9" t="s">
        <v>32</v>
      </c>
      <c r="D7" s="9"/>
      <c r="E7" s="9"/>
      <c r="F7" s="9"/>
      <c r="G7" s="9"/>
      <c r="H7" s="9"/>
      <c r="I7" s="139"/>
      <c r="J7" s="140"/>
      <c r="K7" s="1"/>
    </row>
    <row r="8" spans="1:11" ht="18" hidden="1" customHeight="1" x14ac:dyDescent="0.25">
      <c r="A8" s="130"/>
      <c r="B8" s="131"/>
      <c r="C8" s="9" t="s">
        <v>34</v>
      </c>
      <c r="D8" s="9"/>
      <c r="E8" s="9"/>
      <c r="F8" s="9"/>
      <c r="G8" s="9"/>
      <c r="H8" s="9"/>
      <c r="I8" s="139"/>
      <c r="J8" s="140"/>
      <c r="K8" s="1"/>
    </row>
    <row r="9" spans="1:11" ht="21" hidden="1" customHeight="1" x14ac:dyDescent="0.25">
      <c r="A9" s="130"/>
      <c r="B9" s="131"/>
      <c r="C9" s="9" t="s">
        <v>35</v>
      </c>
      <c r="D9" s="9"/>
      <c r="E9" s="9"/>
      <c r="F9" s="9"/>
      <c r="G9" s="9"/>
      <c r="H9" s="9"/>
      <c r="I9" s="139"/>
      <c r="J9" s="140"/>
      <c r="K9" s="1"/>
    </row>
    <row r="10" spans="1:11" ht="33" hidden="1" customHeight="1" x14ac:dyDescent="0.25">
      <c r="A10" s="130"/>
      <c r="B10" s="131"/>
      <c r="C10" s="10" t="s">
        <v>36</v>
      </c>
      <c r="D10" s="9"/>
      <c r="E10" s="9"/>
      <c r="F10" s="9"/>
      <c r="G10" s="9"/>
      <c r="H10" s="9"/>
      <c r="I10" s="139"/>
      <c r="J10" s="140"/>
      <c r="K10" s="1"/>
    </row>
    <row r="11" spans="1:11" ht="75" customHeight="1" x14ac:dyDescent="0.2">
      <c r="A11" s="130"/>
      <c r="B11" s="131"/>
      <c r="C11" s="159" t="s">
        <v>122</v>
      </c>
      <c r="D11" s="134" t="s">
        <v>52</v>
      </c>
      <c r="E11" s="162">
        <v>99.96</v>
      </c>
      <c r="F11" s="162">
        <v>99.89</v>
      </c>
      <c r="G11" s="162">
        <v>77.930000000000007</v>
      </c>
      <c r="H11" s="134" t="s">
        <v>52</v>
      </c>
      <c r="I11" s="139"/>
      <c r="J11" s="140"/>
      <c r="K11" s="1"/>
    </row>
    <row r="12" spans="1:11" ht="12.75" customHeight="1" x14ac:dyDescent="0.2">
      <c r="A12" s="130"/>
      <c r="B12" s="131"/>
      <c r="C12" s="160"/>
      <c r="D12" s="135"/>
      <c r="E12" s="163"/>
      <c r="F12" s="163"/>
      <c r="G12" s="163"/>
      <c r="H12" s="135"/>
      <c r="I12" s="139"/>
      <c r="J12" s="140"/>
      <c r="K12" s="1"/>
    </row>
    <row r="13" spans="1:11" ht="12.75" customHeight="1" x14ac:dyDescent="0.2">
      <c r="A13" s="132"/>
      <c r="B13" s="133"/>
      <c r="C13" s="161"/>
      <c r="D13" s="136"/>
      <c r="E13" s="164"/>
      <c r="F13" s="164"/>
      <c r="G13" s="164"/>
      <c r="H13" s="136"/>
      <c r="I13" s="139"/>
      <c r="J13" s="140"/>
    </row>
    <row r="14" spans="1:11" ht="18.75" customHeight="1" x14ac:dyDescent="0.2">
      <c r="A14" s="123" t="s">
        <v>2</v>
      </c>
      <c r="B14" s="124"/>
      <c r="C14" s="11">
        <v>5</v>
      </c>
      <c r="D14" s="11">
        <v>0</v>
      </c>
      <c r="E14" s="11">
        <v>5</v>
      </c>
      <c r="F14" s="11">
        <v>5</v>
      </c>
      <c r="G14" s="11">
        <v>5</v>
      </c>
      <c r="H14" s="11">
        <v>0</v>
      </c>
      <c r="I14" s="139"/>
      <c r="J14" s="140"/>
    </row>
    <row r="15" spans="1:11" ht="105" customHeight="1" x14ac:dyDescent="0.2">
      <c r="A15" s="145" t="s">
        <v>76</v>
      </c>
      <c r="B15" s="146"/>
      <c r="C15" s="63" t="s">
        <v>123</v>
      </c>
      <c r="D15" s="63" t="s">
        <v>13</v>
      </c>
      <c r="E15" s="63" t="s">
        <v>78</v>
      </c>
      <c r="F15" s="63" t="s">
        <v>77</v>
      </c>
      <c r="G15" s="63" t="s">
        <v>78</v>
      </c>
      <c r="H15" s="64" t="s">
        <v>13</v>
      </c>
      <c r="I15" s="139">
        <f>SUM(C16:H16)</f>
        <v>10</v>
      </c>
      <c r="J15" s="140">
        <f>I15/5</f>
        <v>2</v>
      </c>
    </row>
    <row r="16" spans="1:11" ht="14.25" x14ac:dyDescent="0.2">
      <c r="A16" s="123" t="s">
        <v>2</v>
      </c>
      <c r="B16" s="124"/>
      <c r="C16" s="11">
        <v>0</v>
      </c>
      <c r="D16" s="11"/>
      <c r="E16" s="11">
        <v>5</v>
      </c>
      <c r="F16" s="11">
        <v>0</v>
      </c>
      <c r="G16" s="11">
        <v>5</v>
      </c>
      <c r="H16" s="11">
        <v>0</v>
      </c>
      <c r="I16" s="139"/>
      <c r="J16" s="140"/>
    </row>
    <row r="17" spans="1:11" ht="18" customHeight="1" x14ac:dyDescent="0.25">
      <c r="A17" s="120" t="s">
        <v>56</v>
      </c>
      <c r="B17" s="121"/>
      <c r="C17" s="121"/>
      <c r="D17" s="121"/>
      <c r="E17" s="121"/>
      <c r="F17" s="121"/>
      <c r="G17" s="121"/>
      <c r="H17" s="122"/>
      <c r="I17" s="12"/>
      <c r="J17" s="13"/>
    </row>
    <row r="18" spans="1:11" ht="85.5" customHeight="1" x14ac:dyDescent="0.2">
      <c r="A18" s="145" t="s">
        <v>57</v>
      </c>
      <c r="B18" s="146"/>
      <c r="C18" s="75">
        <v>88.07</v>
      </c>
      <c r="D18" s="75">
        <v>0</v>
      </c>
      <c r="E18" s="75">
        <v>99.78</v>
      </c>
      <c r="F18" s="75">
        <v>106.45</v>
      </c>
      <c r="G18" s="75">
        <v>96.71</v>
      </c>
      <c r="H18" s="76">
        <v>107.24</v>
      </c>
      <c r="I18" s="139">
        <f>SUM(C19:H19)</f>
        <v>21</v>
      </c>
      <c r="J18" s="140">
        <f>I18/5</f>
        <v>4.2</v>
      </c>
    </row>
    <row r="19" spans="1:11" ht="14.25" x14ac:dyDescent="0.2">
      <c r="A19" s="123" t="s">
        <v>2</v>
      </c>
      <c r="B19" s="124"/>
      <c r="C19" s="11">
        <v>3</v>
      </c>
      <c r="D19" s="11">
        <v>0</v>
      </c>
      <c r="E19" s="11">
        <v>5</v>
      </c>
      <c r="F19" s="11">
        <v>5</v>
      </c>
      <c r="G19" s="11">
        <v>5</v>
      </c>
      <c r="H19" s="11">
        <v>3</v>
      </c>
      <c r="I19" s="139"/>
      <c r="J19" s="140"/>
    </row>
    <row r="20" spans="1:11" ht="12.75" customHeight="1" x14ac:dyDescent="0.2">
      <c r="A20" s="147" t="s">
        <v>58</v>
      </c>
      <c r="B20" s="148"/>
      <c r="C20" s="125" t="s">
        <v>79</v>
      </c>
      <c r="D20" s="125" t="s">
        <v>79</v>
      </c>
      <c r="E20" s="125" t="s">
        <v>79</v>
      </c>
      <c r="F20" s="125" t="s">
        <v>79</v>
      </c>
      <c r="G20" s="125" t="s">
        <v>79</v>
      </c>
      <c r="H20" s="125">
        <v>11128.71</v>
      </c>
      <c r="I20" s="139">
        <f>SUM(C23:H23)</f>
        <v>25</v>
      </c>
      <c r="J20" s="140">
        <f>I20/6</f>
        <v>4.166666666666667</v>
      </c>
    </row>
    <row r="21" spans="1:11" x14ac:dyDescent="0.2">
      <c r="A21" s="149"/>
      <c r="B21" s="150"/>
      <c r="C21" s="126"/>
      <c r="D21" s="126"/>
      <c r="E21" s="126"/>
      <c r="F21" s="126"/>
      <c r="G21" s="126"/>
      <c r="H21" s="126"/>
      <c r="I21" s="139"/>
      <c r="J21" s="140"/>
    </row>
    <row r="22" spans="1:11" ht="51.75" customHeight="1" x14ac:dyDescent="0.2">
      <c r="A22" s="151"/>
      <c r="B22" s="152"/>
      <c r="C22" s="127"/>
      <c r="D22" s="127"/>
      <c r="E22" s="127"/>
      <c r="F22" s="127"/>
      <c r="G22" s="127"/>
      <c r="H22" s="127"/>
      <c r="I22" s="139"/>
      <c r="J22" s="140"/>
    </row>
    <row r="23" spans="1:11" ht="14.25" x14ac:dyDescent="0.2">
      <c r="A23" s="123" t="s">
        <v>2</v>
      </c>
      <c r="B23" s="124"/>
      <c r="C23" s="11">
        <v>5</v>
      </c>
      <c r="D23" s="11">
        <v>5</v>
      </c>
      <c r="E23" s="11">
        <v>5</v>
      </c>
      <c r="F23" s="11">
        <v>5</v>
      </c>
      <c r="G23" s="11">
        <v>5</v>
      </c>
      <c r="H23" s="11">
        <v>0</v>
      </c>
      <c r="I23" s="139"/>
      <c r="J23" s="140"/>
    </row>
    <row r="24" spans="1:11" s="43" customFormat="1" ht="15" x14ac:dyDescent="0.25">
      <c r="A24" s="120" t="s">
        <v>59</v>
      </c>
      <c r="B24" s="121"/>
      <c r="C24" s="121"/>
      <c r="D24" s="121"/>
      <c r="E24" s="121"/>
      <c r="F24" s="121"/>
      <c r="G24" s="121"/>
      <c r="H24" s="122"/>
      <c r="I24" s="47"/>
      <c r="J24" s="48"/>
    </row>
    <row r="25" spans="1:11" ht="57.75" customHeight="1" x14ac:dyDescent="0.25">
      <c r="A25" s="137" t="s">
        <v>60</v>
      </c>
      <c r="B25" s="138"/>
      <c r="C25" s="65">
        <v>99.6</v>
      </c>
      <c r="D25" s="66">
        <v>99.74</v>
      </c>
      <c r="E25" s="65">
        <v>99.99</v>
      </c>
      <c r="F25" s="65">
        <v>99.97</v>
      </c>
      <c r="G25" s="66">
        <v>99.96</v>
      </c>
      <c r="H25" s="76">
        <v>100</v>
      </c>
      <c r="I25" s="139">
        <f>SUM(C26:H26)</f>
        <v>30</v>
      </c>
      <c r="J25" s="140">
        <f>I25/6</f>
        <v>5</v>
      </c>
      <c r="K25" s="43"/>
    </row>
    <row r="26" spans="1:11" ht="14.25" x14ac:dyDescent="0.2">
      <c r="A26" s="123" t="s">
        <v>2</v>
      </c>
      <c r="B26" s="124"/>
      <c r="C26" s="67">
        <v>5</v>
      </c>
      <c r="D26" s="67">
        <v>5</v>
      </c>
      <c r="E26" s="67">
        <v>5</v>
      </c>
      <c r="F26" s="67">
        <v>5</v>
      </c>
      <c r="G26" s="67">
        <v>5</v>
      </c>
      <c r="H26" s="67">
        <v>5</v>
      </c>
      <c r="I26" s="139"/>
      <c r="J26" s="140"/>
      <c r="K26" s="43"/>
    </row>
    <row r="27" spans="1:11" ht="93.75" customHeight="1" x14ac:dyDescent="0.25">
      <c r="A27" s="137" t="s">
        <v>115</v>
      </c>
      <c r="B27" s="138"/>
      <c r="C27" s="68">
        <v>37.82</v>
      </c>
      <c r="D27" s="68">
        <v>29.34</v>
      </c>
      <c r="E27" s="68">
        <v>34.94</v>
      </c>
      <c r="F27" s="68">
        <v>31.33</v>
      </c>
      <c r="G27" s="68">
        <v>37.79</v>
      </c>
      <c r="H27" s="69">
        <v>37.479999999999997</v>
      </c>
      <c r="I27" s="153">
        <f>SUM(C28:H28)</f>
        <v>16</v>
      </c>
      <c r="J27" s="140">
        <f>I27/6</f>
        <v>2.6666666666666665</v>
      </c>
      <c r="K27" s="43"/>
    </row>
    <row r="28" spans="1:11" ht="14.25" x14ac:dyDescent="0.2">
      <c r="A28" s="123" t="s">
        <v>2</v>
      </c>
      <c r="B28" s="124"/>
      <c r="C28" s="11">
        <v>2</v>
      </c>
      <c r="D28" s="11">
        <v>4</v>
      </c>
      <c r="E28" s="11">
        <v>3</v>
      </c>
      <c r="F28" s="11">
        <v>3</v>
      </c>
      <c r="G28" s="11">
        <v>2</v>
      </c>
      <c r="H28" s="11">
        <v>2</v>
      </c>
      <c r="I28" s="154"/>
      <c r="J28" s="140"/>
      <c r="K28" s="43"/>
    </row>
    <row r="29" spans="1:11" ht="97.5" customHeight="1" x14ac:dyDescent="0.25">
      <c r="A29" s="137" t="s">
        <v>80</v>
      </c>
      <c r="B29" s="138"/>
      <c r="C29" s="70" t="s">
        <v>83</v>
      </c>
      <c r="D29" s="71" t="s">
        <v>30</v>
      </c>
      <c r="E29" s="70" t="s">
        <v>83</v>
      </c>
      <c r="F29" s="70" t="s">
        <v>83</v>
      </c>
      <c r="G29" s="71" t="s">
        <v>30</v>
      </c>
      <c r="H29" s="70" t="s">
        <v>83</v>
      </c>
      <c r="I29" s="153">
        <f>SUM(C30:H30)</f>
        <v>20</v>
      </c>
      <c r="J29" s="140">
        <f>I29/4</f>
        <v>5</v>
      </c>
      <c r="K29" s="43"/>
    </row>
    <row r="30" spans="1:11" ht="18" customHeight="1" x14ac:dyDescent="0.2">
      <c r="A30" s="123" t="s">
        <v>2</v>
      </c>
      <c r="B30" s="124"/>
      <c r="C30" s="11">
        <v>5</v>
      </c>
      <c r="D30" s="11"/>
      <c r="E30" s="11">
        <v>5</v>
      </c>
      <c r="F30" s="11">
        <v>5</v>
      </c>
      <c r="G30" s="11"/>
      <c r="H30" s="11">
        <v>5</v>
      </c>
      <c r="I30" s="154"/>
      <c r="J30" s="140"/>
      <c r="K30" s="43"/>
    </row>
    <row r="31" spans="1:11" ht="15" x14ac:dyDescent="0.25">
      <c r="A31" s="120" t="s">
        <v>61</v>
      </c>
      <c r="B31" s="121"/>
      <c r="C31" s="156"/>
      <c r="D31" s="156"/>
      <c r="E31" s="156"/>
      <c r="F31" s="156"/>
      <c r="G31" s="156"/>
      <c r="H31" s="157"/>
      <c r="I31" s="17"/>
      <c r="J31" s="18"/>
      <c r="K31" s="43"/>
    </row>
    <row r="32" spans="1:11" ht="60" customHeight="1" x14ac:dyDescent="0.25">
      <c r="A32" s="137" t="s">
        <v>62</v>
      </c>
      <c r="B32" s="138"/>
      <c r="C32" s="68" t="s">
        <v>46</v>
      </c>
      <c r="D32" s="68" t="s">
        <v>46</v>
      </c>
      <c r="E32" s="68" t="s">
        <v>46</v>
      </c>
      <c r="F32" s="68" t="s">
        <v>46</v>
      </c>
      <c r="G32" s="68" t="s">
        <v>46</v>
      </c>
      <c r="H32" s="68" t="s">
        <v>46</v>
      </c>
      <c r="I32" s="139">
        <f>SUM(C33:H33)</f>
        <v>30</v>
      </c>
      <c r="J32" s="140">
        <f>I32/6</f>
        <v>5</v>
      </c>
      <c r="K32" s="43"/>
    </row>
    <row r="33" spans="1:11" ht="14.25" x14ac:dyDescent="0.2">
      <c r="A33" s="123" t="s">
        <v>2</v>
      </c>
      <c r="B33" s="124"/>
      <c r="C33" s="11">
        <v>5</v>
      </c>
      <c r="D33" s="11">
        <v>5</v>
      </c>
      <c r="E33" s="11">
        <v>5</v>
      </c>
      <c r="F33" s="11">
        <v>5</v>
      </c>
      <c r="G33" s="11">
        <v>5</v>
      </c>
      <c r="H33" s="11">
        <v>5</v>
      </c>
      <c r="I33" s="139"/>
      <c r="J33" s="140"/>
      <c r="K33" s="43"/>
    </row>
    <row r="34" spans="1:11" ht="47.25" customHeight="1" x14ac:dyDescent="0.25">
      <c r="A34" s="137" t="s">
        <v>63</v>
      </c>
      <c r="B34" s="138"/>
      <c r="C34" s="68" t="s">
        <v>46</v>
      </c>
      <c r="D34" s="68" t="s">
        <v>46</v>
      </c>
      <c r="E34" s="68" t="s">
        <v>46</v>
      </c>
      <c r="F34" s="68" t="s">
        <v>46</v>
      </c>
      <c r="G34" s="68" t="s">
        <v>46</v>
      </c>
      <c r="H34" s="68" t="s">
        <v>46</v>
      </c>
      <c r="I34" s="139">
        <f>SUM(C35:H35)</f>
        <v>30</v>
      </c>
      <c r="J34" s="140">
        <f>I34/6</f>
        <v>5</v>
      </c>
      <c r="K34" s="43"/>
    </row>
    <row r="35" spans="1:11" ht="14.25" x14ac:dyDescent="0.2">
      <c r="A35" s="123" t="s">
        <v>2</v>
      </c>
      <c r="B35" s="124"/>
      <c r="C35" s="11">
        <v>5</v>
      </c>
      <c r="D35" s="11">
        <v>5</v>
      </c>
      <c r="E35" s="11">
        <v>5</v>
      </c>
      <c r="F35" s="11">
        <v>5</v>
      </c>
      <c r="G35" s="11">
        <v>5</v>
      </c>
      <c r="H35" s="11">
        <v>5</v>
      </c>
      <c r="I35" s="139"/>
      <c r="J35" s="140"/>
      <c r="K35" s="43"/>
    </row>
    <row r="36" spans="1:11" ht="15" x14ac:dyDescent="0.25">
      <c r="A36" s="120" t="s">
        <v>64</v>
      </c>
      <c r="B36" s="121"/>
      <c r="C36" s="121"/>
      <c r="D36" s="121"/>
      <c r="E36" s="121"/>
      <c r="F36" s="121"/>
      <c r="G36" s="121"/>
      <c r="H36" s="122"/>
      <c r="I36" s="17"/>
      <c r="J36" s="18"/>
      <c r="K36" s="43"/>
    </row>
    <row r="37" spans="1:11" ht="47.25" customHeight="1" x14ac:dyDescent="0.25">
      <c r="A37" s="137" t="s">
        <v>65</v>
      </c>
      <c r="B37" s="138"/>
      <c r="C37" s="57" t="s">
        <v>51</v>
      </c>
      <c r="D37" s="57" t="s">
        <v>51</v>
      </c>
      <c r="E37" s="57" t="s">
        <v>51</v>
      </c>
      <c r="F37" s="57" t="s">
        <v>51</v>
      </c>
      <c r="G37" s="57" t="s">
        <v>51</v>
      </c>
      <c r="H37" s="57" t="s">
        <v>51</v>
      </c>
      <c r="I37" s="139">
        <f>SUM(C38:H38)</f>
        <v>30</v>
      </c>
      <c r="J37" s="140">
        <f>I37/6</f>
        <v>5</v>
      </c>
      <c r="K37" s="43"/>
    </row>
    <row r="38" spans="1:11" ht="14.25" x14ac:dyDescent="0.2">
      <c r="A38" s="123" t="s">
        <v>2</v>
      </c>
      <c r="B38" s="124"/>
      <c r="C38" s="11">
        <v>5</v>
      </c>
      <c r="D38" s="11">
        <v>5</v>
      </c>
      <c r="E38" s="11">
        <v>5</v>
      </c>
      <c r="F38" s="11">
        <v>5</v>
      </c>
      <c r="G38" s="11">
        <v>5</v>
      </c>
      <c r="H38" s="19">
        <v>5</v>
      </c>
      <c r="I38" s="139"/>
      <c r="J38" s="140"/>
      <c r="K38" s="43"/>
    </row>
    <row r="39" spans="1:11" ht="66.75" customHeight="1" x14ac:dyDescent="0.2">
      <c r="A39" s="145" t="s">
        <v>66</v>
      </c>
      <c r="B39" s="146"/>
      <c r="C39" s="57" t="s">
        <v>106</v>
      </c>
      <c r="D39" s="57" t="s">
        <v>106</v>
      </c>
      <c r="E39" s="57" t="s">
        <v>106</v>
      </c>
      <c r="F39" s="57" t="s">
        <v>106</v>
      </c>
      <c r="G39" s="57" t="s">
        <v>106</v>
      </c>
      <c r="H39" s="57" t="s">
        <v>106</v>
      </c>
      <c r="I39" s="139">
        <f>SUM(C40:H40)</f>
        <v>30</v>
      </c>
      <c r="J39" s="140">
        <f>I39/6</f>
        <v>5</v>
      </c>
      <c r="K39" s="43"/>
    </row>
    <row r="40" spans="1:11" ht="14.25" x14ac:dyDescent="0.2">
      <c r="A40" s="123" t="s">
        <v>2</v>
      </c>
      <c r="B40" s="124"/>
      <c r="C40" s="11">
        <v>5</v>
      </c>
      <c r="D40" s="11">
        <v>5</v>
      </c>
      <c r="E40" s="11">
        <v>5</v>
      </c>
      <c r="F40" s="11">
        <v>5</v>
      </c>
      <c r="G40" s="11">
        <v>5</v>
      </c>
      <c r="H40" s="11">
        <v>5</v>
      </c>
      <c r="I40" s="139"/>
      <c r="J40" s="140"/>
    </row>
    <row r="41" spans="1:11" ht="15" x14ac:dyDescent="0.25">
      <c r="A41" s="120" t="s">
        <v>67</v>
      </c>
      <c r="B41" s="121"/>
      <c r="C41" s="121"/>
      <c r="D41" s="121"/>
      <c r="E41" s="121"/>
      <c r="F41" s="121"/>
      <c r="G41" s="121"/>
      <c r="H41" s="122"/>
      <c r="I41" s="45"/>
      <c r="J41" s="46"/>
    </row>
    <row r="42" spans="1:11" ht="209.25" customHeight="1" x14ac:dyDescent="0.25">
      <c r="A42" s="137" t="s">
        <v>116</v>
      </c>
      <c r="B42" s="138"/>
      <c r="C42" s="57" t="s">
        <v>124</v>
      </c>
      <c r="D42" s="57" t="s">
        <v>30</v>
      </c>
      <c r="E42" s="57" t="s">
        <v>124</v>
      </c>
      <c r="F42" s="57" t="s">
        <v>124</v>
      </c>
      <c r="G42" s="57" t="s">
        <v>30</v>
      </c>
      <c r="H42" s="57" t="s">
        <v>124</v>
      </c>
      <c r="I42" s="139">
        <f>SUM(C43:H43)</f>
        <v>20</v>
      </c>
      <c r="J42" s="140">
        <f>I42/4</f>
        <v>5</v>
      </c>
    </row>
    <row r="43" spans="1:11" ht="15.75" customHeight="1" x14ac:dyDescent="0.2">
      <c r="A43" s="123" t="s">
        <v>2</v>
      </c>
      <c r="B43" s="124"/>
      <c r="C43" s="11">
        <v>5</v>
      </c>
      <c r="D43" s="11"/>
      <c r="E43" s="11">
        <v>5</v>
      </c>
      <c r="F43" s="11">
        <v>5</v>
      </c>
      <c r="G43" s="11"/>
      <c r="H43" s="11">
        <v>5</v>
      </c>
      <c r="I43" s="139"/>
      <c r="J43" s="140"/>
    </row>
    <row r="44" spans="1:11" ht="66" customHeight="1" x14ac:dyDescent="0.25">
      <c r="A44" s="137" t="s">
        <v>68</v>
      </c>
      <c r="B44" s="138"/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139">
        <f>SUM(C45:H45)</f>
        <v>30</v>
      </c>
      <c r="J44" s="140">
        <f>I44/6</f>
        <v>5</v>
      </c>
      <c r="K44" t="s">
        <v>84</v>
      </c>
    </row>
    <row r="45" spans="1:11" ht="15.75" customHeight="1" x14ac:dyDescent="0.2">
      <c r="A45" s="123" t="s">
        <v>2</v>
      </c>
      <c r="B45" s="124"/>
      <c r="C45" s="11">
        <v>5</v>
      </c>
      <c r="D45" s="11">
        <v>5</v>
      </c>
      <c r="E45" s="11">
        <v>5</v>
      </c>
      <c r="F45" s="11">
        <v>5</v>
      </c>
      <c r="G45" s="11">
        <v>5</v>
      </c>
      <c r="H45" s="11">
        <v>5</v>
      </c>
      <c r="I45" s="139"/>
      <c r="J45" s="140"/>
    </row>
    <row r="46" spans="1:11" ht="92.25" customHeight="1" x14ac:dyDescent="0.25">
      <c r="A46" s="137" t="s">
        <v>92</v>
      </c>
      <c r="B46" s="138"/>
      <c r="C46" s="57" t="s">
        <v>85</v>
      </c>
      <c r="D46" s="57" t="s">
        <v>86</v>
      </c>
      <c r="E46" s="57" t="s">
        <v>125</v>
      </c>
      <c r="F46" s="57" t="s">
        <v>87</v>
      </c>
      <c r="G46" s="57" t="s">
        <v>89</v>
      </c>
      <c r="H46" s="57" t="s">
        <v>131</v>
      </c>
      <c r="I46" s="139">
        <f>SUM(C47:H47)</f>
        <v>22</v>
      </c>
      <c r="J46" s="140">
        <f>I46/6</f>
        <v>3.6666666666666665</v>
      </c>
      <c r="K46" t="s">
        <v>88</v>
      </c>
    </row>
    <row r="47" spans="1:11" ht="15.75" customHeight="1" x14ac:dyDescent="0.2">
      <c r="A47" s="123" t="s">
        <v>2</v>
      </c>
      <c r="B47" s="124"/>
      <c r="C47" s="11">
        <v>5</v>
      </c>
      <c r="D47" s="11">
        <v>5</v>
      </c>
      <c r="E47" s="11">
        <v>2</v>
      </c>
      <c r="F47" s="11">
        <v>5</v>
      </c>
      <c r="G47" s="11">
        <v>5</v>
      </c>
      <c r="H47" s="11">
        <v>0</v>
      </c>
      <c r="I47" s="139"/>
      <c r="J47" s="140"/>
    </row>
    <row r="48" spans="1:11" ht="18.75" customHeight="1" x14ac:dyDescent="0.25">
      <c r="A48" s="120" t="s">
        <v>69</v>
      </c>
      <c r="B48" s="121"/>
      <c r="C48" s="121"/>
      <c r="D48" s="121"/>
      <c r="E48" s="121"/>
      <c r="F48" s="121"/>
      <c r="G48" s="121"/>
      <c r="H48" s="122"/>
      <c r="I48" s="17"/>
      <c r="J48" s="18"/>
    </row>
    <row r="49" spans="1:10" ht="198.75" customHeight="1" x14ac:dyDescent="0.2">
      <c r="A49" s="145" t="s">
        <v>70</v>
      </c>
      <c r="B49" s="146"/>
      <c r="C49" s="57" t="s">
        <v>128</v>
      </c>
      <c r="D49" s="68" t="s">
        <v>30</v>
      </c>
      <c r="E49" s="57" t="s">
        <v>129</v>
      </c>
      <c r="F49" s="57" t="s">
        <v>90</v>
      </c>
      <c r="G49" s="68" t="s">
        <v>30</v>
      </c>
      <c r="H49" s="57" t="s">
        <v>130</v>
      </c>
      <c r="I49" s="139">
        <f>SUM(C50:H50)</f>
        <v>10</v>
      </c>
      <c r="J49" s="140">
        <f>I49/4</f>
        <v>2.5</v>
      </c>
    </row>
    <row r="50" spans="1:10" ht="14.25" x14ac:dyDescent="0.2">
      <c r="A50" s="123" t="s">
        <v>2</v>
      </c>
      <c r="B50" s="124"/>
      <c r="C50" s="22">
        <v>0</v>
      </c>
      <c r="D50" s="22"/>
      <c r="E50" s="22">
        <v>0</v>
      </c>
      <c r="F50" s="22">
        <v>5</v>
      </c>
      <c r="G50" s="22"/>
      <c r="H50" s="22">
        <v>5</v>
      </c>
      <c r="I50" s="139"/>
      <c r="J50" s="140"/>
    </row>
    <row r="51" spans="1:10" ht="174" customHeight="1" x14ac:dyDescent="0.25">
      <c r="A51" s="137" t="s">
        <v>71</v>
      </c>
      <c r="B51" s="138"/>
      <c r="C51" s="16" t="s">
        <v>81</v>
      </c>
      <c r="D51" s="21" t="s">
        <v>30</v>
      </c>
      <c r="E51" s="16" t="s">
        <v>81</v>
      </c>
      <c r="F51" s="16" t="s">
        <v>81</v>
      </c>
      <c r="G51" s="21" t="s">
        <v>30</v>
      </c>
      <c r="H51" s="21" t="s">
        <v>30</v>
      </c>
      <c r="I51" s="139">
        <f>SUM(C52:H52)</f>
        <v>15</v>
      </c>
      <c r="J51" s="140">
        <f>I51/3</f>
        <v>5</v>
      </c>
    </row>
    <row r="52" spans="1:10" ht="14.25" x14ac:dyDescent="0.2">
      <c r="A52" s="123" t="s">
        <v>2</v>
      </c>
      <c r="B52" s="124"/>
      <c r="C52" s="11">
        <v>5</v>
      </c>
      <c r="D52" s="11">
        <v>0</v>
      </c>
      <c r="E52" s="11">
        <v>5</v>
      </c>
      <c r="F52" s="11">
        <v>5</v>
      </c>
      <c r="G52" s="11">
        <v>0</v>
      </c>
      <c r="H52" s="11">
        <v>0</v>
      </c>
      <c r="I52" s="139"/>
      <c r="J52" s="140"/>
    </row>
    <row r="53" spans="1:10" ht="78" customHeight="1" x14ac:dyDescent="0.25">
      <c r="A53" s="137" t="s">
        <v>102</v>
      </c>
      <c r="B53" s="138"/>
      <c r="C53" s="21">
        <v>0.03</v>
      </c>
      <c r="D53" s="21" t="s">
        <v>30</v>
      </c>
      <c r="E53" s="21">
        <v>3.59</v>
      </c>
      <c r="F53" s="21">
        <v>0.02</v>
      </c>
      <c r="G53" s="21" t="s">
        <v>30</v>
      </c>
      <c r="H53" s="21" t="s">
        <v>30</v>
      </c>
      <c r="I53" s="139">
        <f>SUM(C54:H54)</f>
        <v>13</v>
      </c>
      <c r="J53" s="140">
        <f>I53/3</f>
        <v>4.333333333333333</v>
      </c>
    </row>
    <row r="54" spans="1:10" ht="14.25" x14ac:dyDescent="0.2">
      <c r="A54" s="123" t="s">
        <v>2</v>
      </c>
      <c r="B54" s="124"/>
      <c r="C54" s="11">
        <v>5</v>
      </c>
      <c r="D54" s="11"/>
      <c r="E54" s="11">
        <v>3</v>
      </c>
      <c r="F54" s="11">
        <v>5</v>
      </c>
      <c r="G54" s="11"/>
      <c r="H54" s="11"/>
      <c r="I54" s="139"/>
      <c r="J54" s="140"/>
    </row>
    <row r="55" spans="1:10" ht="20.25" customHeight="1" x14ac:dyDescent="0.25">
      <c r="A55" s="120" t="s">
        <v>72</v>
      </c>
      <c r="B55" s="121"/>
      <c r="C55" s="121"/>
      <c r="D55" s="121"/>
      <c r="E55" s="121"/>
      <c r="F55" s="121"/>
      <c r="G55" s="121"/>
      <c r="H55" s="122"/>
      <c r="I55" s="17"/>
      <c r="J55" s="18"/>
    </row>
    <row r="56" spans="1:10" ht="38.25" customHeight="1" x14ac:dyDescent="0.25">
      <c r="A56" s="137" t="s">
        <v>73</v>
      </c>
      <c r="B56" s="138"/>
      <c r="C56" s="16" t="s">
        <v>82</v>
      </c>
      <c r="D56" s="16" t="s">
        <v>82</v>
      </c>
      <c r="E56" s="16" t="s">
        <v>82</v>
      </c>
      <c r="F56" s="16" t="s">
        <v>82</v>
      </c>
      <c r="G56" s="16" t="s">
        <v>82</v>
      </c>
      <c r="H56" s="16" t="s">
        <v>82</v>
      </c>
      <c r="I56" s="139">
        <f>SUM(C57:H57)</f>
        <v>30</v>
      </c>
      <c r="J56" s="140">
        <f>I56/6</f>
        <v>5</v>
      </c>
    </row>
    <row r="57" spans="1:10" ht="14.25" x14ac:dyDescent="0.2">
      <c r="A57" s="123" t="s">
        <v>2</v>
      </c>
      <c r="B57" s="124"/>
      <c r="C57" s="11">
        <v>5</v>
      </c>
      <c r="D57" s="11">
        <v>5</v>
      </c>
      <c r="E57" s="11">
        <v>5</v>
      </c>
      <c r="F57" s="11">
        <v>5</v>
      </c>
      <c r="G57" s="11">
        <v>5</v>
      </c>
      <c r="H57" s="11">
        <v>5</v>
      </c>
      <c r="I57" s="139"/>
      <c r="J57" s="140"/>
    </row>
    <row r="58" spans="1:10" ht="15" x14ac:dyDescent="0.25">
      <c r="A58" s="120" t="s">
        <v>74</v>
      </c>
      <c r="B58" s="121"/>
      <c r="C58" s="121"/>
      <c r="D58" s="121"/>
      <c r="E58" s="121"/>
      <c r="F58" s="121"/>
      <c r="G58" s="121"/>
      <c r="H58" s="122"/>
      <c r="I58" s="45"/>
      <c r="J58" s="46"/>
    </row>
    <row r="59" spans="1:10" ht="210" customHeight="1" x14ac:dyDescent="0.25">
      <c r="A59" s="137" t="s">
        <v>75</v>
      </c>
      <c r="B59" s="138"/>
      <c r="C59" s="16" t="s">
        <v>14</v>
      </c>
      <c r="D59" s="16" t="s">
        <v>14</v>
      </c>
      <c r="E59" s="16" t="s">
        <v>14</v>
      </c>
      <c r="F59" s="16" t="s">
        <v>14</v>
      </c>
      <c r="G59" s="16" t="s">
        <v>14</v>
      </c>
      <c r="H59" s="16" t="s">
        <v>14</v>
      </c>
      <c r="I59" s="139">
        <f>SUM(C60:H60)</f>
        <v>30</v>
      </c>
      <c r="J59" s="140">
        <f>I59/6</f>
        <v>5</v>
      </c>
    </row>
    <row r="60" spans="1:10" ht="14.25" x14ac:dyDescent="0.2">
      <c r="A60" s="123" t="s">
        <v>2</v>
      </c>
      <c r="B60" s="124"/>
      <c r="C60" s="11">
        <v>5</v>
      </c>
      <c r="D60" s="11">
        <v>5</v>
      </c>
      <c r="E60" s="11">
        <v>5</v>
      </c>
      <c r="F60" s="11">
        <v>5</v>
      </c>
      <c r="G60" s="11">
        <v>5</v>
      </c>
      <c r="H60" s="11">
        <v>5</v>
      </c>
      <c r="I60" s="139"/>
      <c r="J60" s="140"/>
    </row>
    <row r="61" spans="1:10" ht="15" x14ac:dyDescent="0.25">
      <c r="A61" s="20"/>
      <c r="B61" s="20"/>
      <c r="C61" s="15"/>
      <c r="D61" s="15"/>
      <c r="E61" s="15"/>
      <c r="F61" s="15"/>
      <c r="G61" s="15"/>
      <c r="H61" s="15"/>
      <c r="I61" s="12"/>
      <c r="J61" s="13"/>
    </row>
    <row r="62" spans="1:10" ht="24" customHeight="1" x14ac:dyDescent="0.25">
      <c r="A62" s="23" t="s">
        <v>3</v>
      </c>
      <c r="B62" s="24"/>
      <c r="C62" s="23">
        <f t="shared" ref="C62:H62" si="0">C60+C57+C52+C50+C43+C40+C38+C35+C33+C28+C26+C23+C19+C16+C14+C30+C45+C47+C54</f>
        <v>80</v>
      </c>
      <c r="D62" s="23">
        <f t="shared" si="0"/>
        <v>54</v>
      </c>
      <c r="E62" s="23">
        <f t="shared" si="0"/>
        <v>83</v>
      </c>
      <c r="F62" s="23">
        <f t="shared" si="0"/>
        <v>88</v>
      </c>
      <c r="G62" s="23">
        <f t="shared" si="0"/>
        <v>67</v>
      </c>
      <c r="H62" s="23">
        <f t="shared" si="0"/>
        <v>60</v>
      </c>
      <c r="I62" s="25"/>
      <c r="J62" s="13"/>
    </row>
    <row r="63" spans="1:10" ht="29.25" customHeight="1" x14ac:dyDescent="0.25">
      <c r="A63" s="41" t="s">
        <v>37</v>
      </c>
      <c r="B63" s="28" t="s">
        <v>15</v>
      </c>
      <c r="C63" s="26">
        <f t="shared" ref="C63:H63" si="1">C62</f>
        <v>80</v>
      </c>
      <c r="D63" s="26">
        <f t="shared" si="1"/>
        <v>54</v>
      </c>
      <c r="E63" s="26">
        <f t="shared" si="1"/>
        <v>83</v>
      </c>
      <c r="F63" s="26">
        <f t="shared" si="1"/>
        <v>88</v>
      </c>
      <c r="G63" s="26">
        <f t="shared" si="1"/>
        <v>67</v>
      </c>
      <c r="H63" s="26">
        <f t="shared" si="1"/>
        <v>60</v>
      </c>
      <c r="I63" s="25"/>
      <c r="J63" s="13"/>
    </row>
    <row r="64" spans="1:10" ht="33" customHeight="1" x14ac:dyDescent="0.25">
      <c r="A64" s="41" t="s">
        <v>38</v>
      </c>
      <c r="B64" s="28" t="s">
        <v>17</v>
      </c>
      <c r="C64" s="141"/>
      <c r="D64" s="158"/>
      <c r="E64" s="158"/>
      <c r="F64" s="158"/>
      <c r="G64" s="142"/>
      <c r="H64" s="27"/>
      <c r="I64" s="73">
        <f>SUM(I4:I60)</f>
        <v>432</v>
      </c>
      <c r="J64" s="13"/>
    </row>
    <row r="65" spans="1:10" ht="24.75" customHeight="1" x14ac:dyDescent="0.25">
      <c r="A65" s="41" t="s">
        <v>39</v>
      </c>
      <c r="B65" s="28" t="s">
        <v>18</v>
      </c>
      <c r="C65" s="26">
        <v>1</v>
      </c>
      <c r="D65" s="26">
        <v>1</v>
      </c>
      <c r="E65" s="26">
        <v>1</v>
      </c>
      <c r="F65" s="26">
        <v>1</v>
      </c>
      <c r="G65" s="26">
        <v>1</v>
      </c>
      <c r="H65" s="26">
        <v>1</v>
      </c>
      <c r="I65" s="73">
        <f>SUM(C65:H65)</f>
        <v>6</v>
      </c>
      <c r="J65" s="13"/>
    </row>
    <row r="66" spans="1:10" ht="24.75" customHeight="1" x14ac:dyDescent="0.25">
      <c r="A66" s="41" t="s">
        <v>40</v>
      </c>
      <c r="B66" s="28" t="s">
        <v>28</v>
      </c>
      <c r="C66" s="28">
        <v>95</v>
      </c>
      <c r="D66" s="28">
        <v>70</v>
      </c>
      <c r="E66" s="28">
        <v>95</v>
      </c>
      <c r="F66" s="28">
        <v>95</v>
      </c>
      <c r="G66" s="28">
        <v>70</v>
      </c>
      <c r="H66" s="28">
        <v>95</v>
      </c>
      <c r="I66" s="25"/>
      <c r="J66" s="13"/>
    </row>
    <row r="67" spans="1:10" ht="44.25" customHeight="1" x14ac:dyDescent="0.25">
      <c r="A67" s="41" t="s">
        <v>41</v>
      </c>
      <c r="B67" s="5" t="s">
        <v>29</v>
      </c>
      <c r="C67" s="29">
        <f t="shared" ref="C67:H67" si="2">C63/C66</f>
        <v>0.84210526315789469</v>
      </c>
      <c r="D67" s="29">
        <f t="shared" si="2"/>
        <v>0.77142857142857146</v>
      </c>
      <c r="E67" s="29">
        <f t="shared" si="2"/>
        <v>0.87368421052631584</v>
      </c>
      <c r="F67" s="29">
        <f t="shared" si="2"/>
        <v>0.9263157894736842</v>
      </c>
      <c r="G67" s="29">
        <f t="shared" si="2"/>
        <v>0.95714285714285718</v>
      </c>
      <c r="H67" s="29">
        <f t="shared" si="2"/>
        <v>0.63157894736842102</v>
      </c>
      <c r="I67" s="32"/>
      <c r="J67" s="13"/>
    </row>
    <row r="68" spans="1:10" ht="15" x14ac:dyDescent="0.25">
      <c r="A68" s="41" t="s">
        <v>42</v>
      </c>
      <c r="B68" s="59" t="s">
        <v>19</v>
      </c>
      <c r="C68" s="30">
        <f t="shared" ref="C68:H68" si="3">C67*5</f>
        <v>4.2105263157894735</v>
      </c>
      <c r="D68" s="30">
        <f t="shared" si="3"/>
        <v>3.8571428571428572</v>
      </c>
      <c r="E68" s="30">
        <f t="shared" si="3"/>
        <v>4.3684210526315788</v>
      </c>
      <c r="F68" s="30">
        <f t="shared" si="3"/>
        <v>4.6315789473684212</v>
      </c>
      <c r="G68" s="30">
        <f t="shared" si="3"/>
        <v>4.7857142857142856</v>
      </c>
      <c r="H68" s="30">
        <f t="shared" si="3"/>
        <v>3.1578947368421053</v>
      </c>
      <c r="I68" s="33">
        <f>SUM(C68:H68)</f>
        <v>25.011278195488721</v>
      </c>
      <c r="J68" s="13"/>
    </row>
    <row r="69" spans="1:10" ht="33" customHeight="1" x14ac:dyDescent="0.25">
      <c r="A69" s="41" t="s">
        <v>43</v>
      </c>
      <c r="B69" s="60" t="s">
        <v>20</v>
      </c>
      <c r="C69" s="14"/>
      <c r="D69" s="14"/>
      <c r="E69" s="14"/>
      <c r="F69" s="14"/>
      <c r="G69" s="14"/>
      <c r="H69" s="14"/>
      <c r="I69" s="74">
        <f>I68/I65</f>
        <v>4.1685463659147866</v>
      </c>
      <c r="J69" s="13"/>
    </row>
  </sheetData>
  <mergeCells count="101">
    <mergeCell ref="J53:J54"/>
    <mergeCell ref="J39:J40"/>
    <mergeCell ref="A46:B46"/>
    <mergeCell ref="A47:B47"/>
    <mergeCell ref="I44:I45"/>
    <mergeCell ref="A45:B45"/>
    <mergeCell ref="J44:J45"/>
    <mergeCell ref="J46:J47"/>
    <mergeCell ref="A49:B49"/>
    <mergeCell ref="A44:B44"/>
    <mergeCell ref="A53:B53"/>
    <mergeCell ref="E11:E13"/>
    <mergeCell ref="F11:F13"/>
    <mergeCell ref="G11:G13"/>
    <mergeCell ref="A54:B54"/>
    <mergeCell ref="I53:I54"/>
    <mergeCell ref="I20:I23"/>
    <mergeCell ref="I46:I47"/>
    <mergeCell ref="G20:G22"/>
    <mergeCell ref="A24:H24"/>
    <mergeCell ref="D20:D22"/>
    <mergeCell ref="E20:E22"/>
    <mergeCell ref="F20:F22"/>
    <mergeCell ref="C11:C13"/>
    <mergeCell ref="A34:B34"/>
    <mergeCell ref="A33:B33"/>
    <mergeCell ref="A29:B29"/>
    <mergeCell ref="D11:D13"/>
    <mergeCell ref="I29:I30"/>
    <mergeCell ref="J29:J30"/>
    <mergeCell ref="A32:B32"/>
    <mergeCell ref="C64:G64"/>
    <mergeCell ref="A48:H48"/>
    <mergeCell ref="A55:H55"/>
    <mergeCell ref="A37:B37"/>
    <mergeCell ref="A39:B39"/>
    <mergeCell ref="A42:B42"/>
    <mergeCell ref="A58:H58"/>
    <mergeCell ref="A57:B57"/>
    <mergeCell ref="A59:B59"/>
    <mergeCell ref="A1:H1"/>
    <mergeCell ref="A17:H17"/>
    <mergeCell ref="A31:H31"/>
    <mergeCell ref="A36:H36"/>
    <mergeCell ref="A25:B25"/>
    <mergeCell ref="A30:B30"/>
    <mergeCell ref="A56:B56"/>
    <mergeCell ref="C20:C22"/>
    <mergeCell ref="I4:I14"/>
    <mergeCell ref="J4:J14"/>
    <mergeCell ref="I15:I16"/>
    <mergeCell ref="J15:J16"/>
    <mergeCell ref="I18:I19"/>
    <mergeCell ref="J18:J19"/>
    <mergeCell ref="A60:B60"/>
    <mergeCell ref="I51:I52"/>
    <mergeCell ref="J51:J52"/>
    <mergeCell ref="I56:I57"/>
    <mergeCell ref="J56:J57"/>
    <mergeCell ref="J20:J23"/>
    <mergeCell ref="I25:I26"/>
    <mergeCell ref="J25:J26"/>
    <mergeCell ref="I27:I28"/>
    <mergeCell ref="A27:B27"/>
    <mergeCell ref="J34:J35"/>
    <mergeCell ref="I37:I38"/>
    <mergeCell ref="J37:J38"/>
    <mergeCell ref="J42:J43"/>
    <mergeCell ref="I32:I33"/>
    <mergeCell ref="J32:J33"/>
    <mergeCell ref="I39:I40"/>
    <mergeCell ref="J59:J60"/>
    <mergeCell ref="A2:B2"/>
    <mergeCell ref="A3:B3"/>
    <mergeCell ref="A15:B15"/>
    <mergeCell ref="A18:B18"/>
    <mergeCell ref="A20:B22"/>
    <mergeCell ref="J27:J28"/>
    <mergeCell ref="A14:B14"/>
    <mergeCell ref="I49:I50"/>
    <mergeCell ref="J49:J50"/>
    <mergeCell ref="I59:I60"/>
    <mergeCell ref="A23:B23"/>
    <mergeCell ref="A26:B26"/>
    <mergeCell ref="A28:B28"/>
    <mergeCell ref="A35:B35"/>
    <mergeCell ref="I34:I35"/>
    <mergeCell ref="A40:B40"/>
    <mergeCell ref="I42:I43"/>
    <mergeCell ref="A50:B50"/>
    <mergeCell ref="A38:B38"/>
    <mergeCell ref="A4:H4"/>
    <mergeCell ref="A43:B43"/>
    <mergeCell ref="H20:H22"/>
    <mergeCell ref="A52:B52"/>
    <mergeCell ref="A19:B19"/>
    <mergeCell ref="A5:B13"/>
    <mergeCell ref="A16:B16"/>
    <mergeCell ref="A41:H41"/>
    <mergeCell ref="H11:H13"/>
    <mergeCell ref="A51:B51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66" fitToHeight="4" orientation="landscape" r:id="rId1"/>
  <headerFooter alignWithMargins="0"/>
  <rowBreaks count="4" manualBreakCount="4">
    <brk id="23" max="10" man="1"/>
    <brk id="40" max="10" man="1"/>
    <brk id="50" max="10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рейтинг</vt:lpstr>
      <vt:lpstr>анализ</vt:lpstr>
      <vt:lpstr>Лист1</vt:lpstr>
      <vt:lpstr>Лист1!Область_печати</vt:lpstr>
    </vt:vector>
  </TitlesOfParts>
  <Company>RaiFIN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Chueva</dc:creator>
  <cp:lastModifiedBy>Маегов Евгений Владимирович</cp:lastModifiedBy>
  <cp:lastPrinted>2022-03-17T01:55:10Z</cp:lastPrinted>
  <dcterms:created xsi:type="dcterms:W3CDTF">2013-03-25T05:32:16Z</dcterms:created>
  <dcterms:modified xsi:type="dcterms:W3CDTF">2022-03-18T03:08:06Z</dcterms:modified>
</cp:coreProperties>
</file>