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dget7\Documents\Салюкова\ОТЧЕТЫ2025\ПОЛУГОДОВОЙ 2025\"/>
    </mc:Choice>
  </mc:AlternateContent>
  <bookViews>
    <workbookView xWindow="90" yWindow="60" windowWidth="15165" windowHeight="9360"/>
  </bookViews>
  <sheets>
    <sheet name="Приложение 1" sheetId="17" r:id="rId1"/>
  </sheets>
  <calcPr calcId="152511"/>
</workbook>
</file>

<file path=xl/calcChain.xml><?xml version="1.0" encoding="utf-8"?>
<calcChain xmlns="http://schemas.openxmlformats.org/spreadsheetml/2006/main">
  <c r="M20" i="17" l="1"/>
  <c r="M22" i="17"/>
  <c r="N40" i="17"/>
  <c r="N39" i="17"/>
  <c r="L39" i="17"/>
  <c r="M39" i="17"/>
  <c r="K39" i="17"/>
  <c r="N38" i="17"/>
  <c r="N37" i="17"/>
  <c r="L37" i="17"/>
  <c r="M37" i="17"/>
  <c r="K37" i="17"/>
  <c r="N36" i="17"/>
  <c r="L35" i="17"/>
  <c r="M35" i="17"/>
  <c r="K35" i="17"/>
  <c r="N34" i="17"/>
  <c r="L33" i="17"/>
  <c r="M33" i="17"/>
  <c r="K33" i="17"/>
  <c r="N32" i="17"/>
  <c r="L31" i="17"/>
  <c r="M31" i="17"/>
  <c r="K31" i="17"/>
  <c r="N30" i="17"/>
  <c r="L28" i="17"/>
  <c r="M28" i="17"/>
  <c r="K28" i="17"/>
  <c r="N26" i="17"/>
  <c r="M26" i="17"/>
  <c r="L26" i="17"/>
  <c r="N27" i="17"/>
  <c r="K26" i="17"/>
  <c r="M23" i="17"/>
  <c r="N24" i="17"/>
  <c r="N25" i="17"/>
  <c r="M47" i="17"/>
  <c r="M42" i="17"/>
  <c r="L68" i="17"/>
  <c r="M68" i="17"/>
  <c r="K68" i="17"/>
  <c r="N69" i="17"/>
  <c r="N68" i="17" s="1"/>
  <c r="N73" i="17"/>
  <c r="M71" i="17"/>
  <c r="M70" i="17" s="1"/>
  <c r="L72" i="17"/>
  <c r="N72" i="17" s="1"/>
  <c r="M72" i="17"/>
  <c r="K72" i="17"/>
  <c r="K71" i="17" s="1"/>
  <c r="K70" i="17" s="1"/>
  <c r="L92" i="17"/>
  <c r="M92" i="17"/>
  <c r="K92" i="17"/>
  <c r="N93" i="17"/>
  <c r="N35" i="17" l="1"/>
  <c r="N33" i="17"/>
  <c r="N31" i="17"/>
  <c r="N28" i="17"/>
  <c r="L71" i="17"/>
  <c r="M106" i="17"/>
  <c r="L106" i="17"/>
  <c r="N110" i="17"/>
  <c r="L70" i="17" l="1"/>
  <c r="N70" i="17" s="1"/>
  <c r="N71" i="17"/>
  <c r="M86" i="17" l="1"/>
  <c r="M85" i="17" s="1"/>
  <c r="M84" i="17" s="1"/>
  <c r="M89" i="17"/>
  <c r="N94" i="17"/>
  <c r="N95" i="17"/>
  <c r="M91" i="17"/>
  <c r="M88" i="17" s="1"/>
  <c r="M102" i="17"/>
  <c r="M101" i="17" s="1"/>
  <c r="M100" i="17" s="1"/>
  <c r="M105" i="17"/>
  <c r="M104" i="17" s="1"/>
  <c r="M118" i="17"/>
  <c r="M117" i="17" s="1"/>
  <c r="M116" i="17" s="1"/>
  <c r="L123" i="17"/>
  <c r="L122" i="17" s="1"/>
  <c r="L121" i="17" s="1"/>
  <c r="M123" i="17"/>
  <c r="M122" i="17" s="1"/>
  <c r="M121" i="17" s="1"/>
  <c r="L126" i="17"/>
  <c r="L125" i="17" s="1"/>
  <c r="M126" i="17"/>
  <c r="M125" i="17" s="1"/>
  <c r="N81" i="17"/>
  <c r="L80" i="17"/>
  <c r="L79" i="17" s="1"/>
  <c r="M80" i="17"/>
  <c r="M79" i="17" s="1"/>
  <c r="K80" i="17"/>
  <c r="K79" i="17" s="1"/>
  <c r="M77" i="17"/>
  <c r="M76" i="17" s="1"/>
  <c r="M75" i="17" s="1"/>
  <c r="M83" i="17" l="1"/>
  <c r="M82" i="17" s="1"/>
  <c r="N80" i="17"/>
  <c r="N79" i="17"/>
  <c r="M64" i="17"/>
  <c r="M66" i="17"/>
  <c r="M55" i="17"/>
  <c r="M58" i="17"/>
  <c r="M60" i="17"/>
  <c r="M52" i="17"/>
  <c r="M51" i="17" s="1"/>
  <c r="M49" i="17"/>
  <c r="M45" i="17"/>
  <c r="M43" i="17"/>
  <c r="M41" i="17"/>
  <c r="M21" i="17"/>
  <c r="N23" i="17"/>
  <c r="N44" i="17"/>
  <c r="N46" i="17"/>
  <c r="N48" i="17"/>
  <c r="N50" i="17"/>
  <c r="N53" i="17"/>
  <c r="N56" i="17"/>
  <c r="N59" i="17"/>
  <c r="N61" i="17"/>
  <c r="N65" i="17"/>
  <c r="N67" i="17"/>
  <c r="N74" i="17"/>
  <c r="N78" i="17"/>
  <c r="N87" i="17"/>
  <c r="N90" i="17"/>
  <c r="N96" i="17"/>
  <c r="N97" i="17"/>
  <c r="N98" i="17"/>
  <c r="N99" i="17"/>
  <c r="N103" i="17"/>
  <c r="N107" i="17"/>
  <c r="N109" i="17"/>
  <c r="N111" i="17"/>
  <c r="N112" i="17"/>
  <c r="N113" i="17"/>
  <c r="N114" i="17"/>
  <c r="N115" i="17"/>
  <c r="N119" i="17"/>
  <c r="N120" i="17"/>
  <c r="N121" i="17"/>
  <c r="N122" i="17"/>
  <c r="N123" i="17"/>
  <c r="N124" i="17"/>
  <c r="N125" i="17"/>
  <c r="N126" i="17"/>
  <c r="N127" i="17"/>
  <c r="N42" i="17" l="1"/>
  <c r="M57" i="17"/>
  <c r="M54" i="17" s="1"/>
  <c r="N106" i="17"/>
  <c r="M63" i="17"/>
  <c r="M62" i="17" s="1"/>
  <c r="M128" i="17" l="1"/>
  <c r="K106" i="17"/>
  <c r="K126" i="17" l="1"/>
  <c r="K125" i="17" s="1"/>
  <c r="K123" i="17"/>
  <c r="K122" i="17" s="1"/>
  <c r="K121" i="17" s="1"/>
  <c r="A122" i="17"/>
  <c r="A123" i="17" s="1"/>
  <c r="A124" i="17" s="1"/>
  <c r="A125" i="17" s="1"/>
  <c r="A127" i="17" s="1"/>
  <c r="L118" i="17"/>
  <c r="K118" i="17"/>
  <c r="K117" i="17" s="1"/>
  <c r="K116" i="17" s="1"/>
  <c r="A117" i="17"/>
  <c r="A118" i="17" s="1"/>
  <c r="A119" i="17" s="1"/>
  <c r="L105" i="17"/>
  <c r="K105" i="17"/>
  <c r="K104" i="17" s="1"/>
  <c r="L102" i="17"/>
  <c r="K102" i="17"/>
  <c r="K101" i="17" s="1"/>
  <c r="K100" i="17" s="1"/>
  <c r="A101" i="17"/>
  <c r="A102" i="17" s="1"/>
  <c r="A103" i="17" s="1"/>
  <c r="A104" i="17" s="1"/>
  <c r="A105" i="17" s="1"/>
  <c r="A106" i="17" s="1"/>
  <c r="A113" i="17" s="1"/>
  <c r="A114" i="17" s="1"/>
  <c r="K91" i="17"/>
  <c r="L89" i="17"/>
  <c r="N89" i="17" s="1"/>
  <c r="K89" i="17"/>
  <c r="L86" i="17"/>
  <c r="N86" i="17" s="1"/>
  <c r="K86" i="17"/>
  <c r="K85" i="17" s="1"/>
  <c r="K84" i="17" s="1"/>
  <c r="A83" i="17"/>
  <c r="A84" i="17" s="1"/>
  <c r="A85" i="17" s="1"/>
  <c r="A86" i="17" s="1"/>
  <c r="A87" i="17" s="1"/>
  <c r="A88" i="17" s="1"/>
  <c r="A89" i="17" s="1"/>
  <c r="A90" i="17" s="1"/>
  <c r="A91" i="17" s="1"/>
  <c r="A92" i="17" s="1"/>
  <c r="A97" i="17" s="1"/>
  <c r="A99" i="17" s="1"/>
  <c r="L77" i="17"/>
  <c r="K77" i="17"/>
  <c r="K76" i="17" s="1"/>
  <c r="K75" i="17" s="1"/>
  <c r="L66" i="17"/>
  <c r="N66" i="17" s="1"/>
  <c r="K66" i="17"/>
  <c r="L64" i="17"/>
  <c r="N64" i="17" s="1"/>
  <c r="K64" i="17"/>
  <c r="L60" i="17"/>
  <c r="N60" i="17" s="1"/>
  <c r="K60" i="17"/>
  <c r="L58" i="17"/>
  <c r="N58" i="17" s="1"/>
  <c r="K58" i="17"/>
  <c r="L55" i="17"/>
  <c r="N55" i="17" s="1"/>
  <c r="K55" i="17"/>
  <c r="L52" i="17"/>
  <c r="K52" i="17"/>
  <c r="K51" i="17" s="1"/>
  <c r="K49" i="17"/>
  <c r="K47" i="17"/>
  <c r="K45" i="17"/>
  <c r="L43" i="17"/>
  <c r="N43" i="17" s="1"/>
  <c r="K43" i="17"/>
  <c r="L42" i="17"/>
  <c r="K42" i="17"/>
  <c r="K41" i="17" s="1"/>
  <c r="L22" i="17"/>
  <c r="K22" i="17"/>
  <c r="K21" i="17" s="1"/>
  <c r="A21" i="17"/>
  <c r="A22" i="17" s="1"/>
  <c r="A23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74" i="17" s="1"/>
  <c r="A76" i="17" s="1"/>
  <c r="A77" i="17" s="1"/>
  <c r="A78" i="17" s="1"/>
  <c r="L57" i="17" l="1"/>
  <c r="N57" i="17" s="1"/>
  <c r="L54" i="17"/>
  <c r="N54" i="17" s="1"/>
  <c r="K57" i="17"/>
  <c r="K54" i="17" s="1"/>
  <c r="L91" i="17"/>
  <c r="N91" i="17" s="1"/>
  <c r="N92" i="17"/>
  <c r="L101" i="17"/>
  <c r="N102" i="17"/>
  <c r="L85" i="17"/>
  <c r="L117" i="17"/>
  <c r="N118" i="17"/>
  <c r="L104" i="17"/>
  <c r="N104" i="17" s="1"/>
  <c r="N105" i="17"/>
  <c r="K63" i="17"/>
  <c r="K62" i="17" s="1"/>
  <c r="L76" i="17"/>
  <c r="N77" i="17"/>
  <c r="L63" i="17"/>
  <c r="L51" i="17"/>
  <c r="N51" i="17" s="1"/>
  <c r="N52" i="17"/>
  <c r="L41" i="17"/>
  <c r="N41" i="17" s="1"/>
  <c r="L21" i="17"/>
  <c r="N21" i="17" s="1"/>
  <c r="N22" i="17"/>
  <c r="K88" i="17"/>
  <c r="K83" i="17" s="1"/>
  <c r="K82" i="17" s="1"/>
  <c r="L49" i="17"/>
  <c r="N49" i="17" s="1"/>
  <c r="L47" i="17"/>
  <c r="N47" i="17" s="1"/>
  <c r="L45" i="17"/>
  <c r="N45" i="17" s="1"/>
  <c r="K20" i="17" l="1"/>
  <c r="L88" i="17"/>
  <c r="N88" i="17" s="1"/>
  <c r="L116" i="17"/>
  <c r="N116" i="17" s="1"/>
  <c r="N117" i="17"/>
  <c r="L84" i="17"/>
  <c r="N84" i="17" s="1"/>
  <c r="N85" i="17"/>
  <c r="L100" i="17"/>
  <c r="N100" i="17" s="1"/>
  <c r="N101" i="17"/>
  <c r="L75" i="17"/>
  <c r="N75" i="17" s="1"/>
  <c r="N76" i="17"/>
  <c r="N63" i="17"/>
  <c r="L62" i="17"/>
  <c r="N62" i="17" s="1"/>
  <c r="K128" i="17"/>
  <c r="L83" i="17" l="1"/>
  <c r="L20" i="17"/>
  <c r="N20" i="17" s="1"/>
  <c r="L82" i="17" l="1"/>
  <c r="N83" i="17"/>
  <c r="N82" i="17" l="1"/>
  <c r="L128" i="17"/>
  <c r="N128" i="17" s="1"/>
</calcChain>
</file>

<file path=xl/sharedStrings.xml><?xml version="1.0" encoding="utf-8"?>
<sst xmlns="http://schemas.openxmlformats.org/spreadsheetml/2006/main" count="999" uniqueCount="205">
  <si>
    <t>№ строки</t>
  </si>
  <si>
    <t>3</t>
  </si>
  <si>
    <t>4</t>
  </si>
  <si>
    <t>5</t>
  </si>
  <si>
    <t>6</t>
  </si>
  <si>
    <t>7</t>
  </si>
  <si>
    <t>11</t>
  </si>
  <si>
    <t>120</t>
  </si>
  <si>
    <t>1</t>
  </si>
  <si>
    <t>13</t>
  </si>
  <si>
    <t>2</t>
  </si>
  <si>
    <t>110</t>
  </si>
  <si>
    <t>15</t>
  </si>
  <si>
    <t>30</t>
  </si>
  <si>
    <t>49</t>
  </si>
  <si>
    <t>25</t>
  </si>
  <si>
    <t>150</t>
  </si>
  <si>
    <t>20</t>
  </si>
  <si>
    <t>00</t>
  </si>
  <si>
    <t>000</t>
  </si>
  <si>
    <t>НАЛОГОВЫЕ И НЕНАЛОГОВЫЕ ДОХОДЫ</t>
  </si>
  <si>
    <t>01</t>
  </si>
  <si>
    <t>0000</t>
  </si>
  <si>
    <t>НАЛОГИ НА ПРИБЫЛЬ, ДОХОДЫ</t>
  </si>
  <si>
    <t>02</t>
  </si>
  <si>
    <t>Налог на доходы физических лиц</t>
  </si>
  <si>
    <t>010</t>
  </si>
  <si>
    <t>03</t>
  </si>
  <si>
    <t>Акцизы по подакцизным товарам (продукции), производимым на территории Российской Федерации</t>
  </si>
  <si>
    <t>05</t>
  </si>
  <si>
    <t>НАЛОГИ НА СОВОКУПНЫЙ ДОХОД</t>
  </si>
  <si>
    <t>Единый сельскохозяйственный налог</t>
  </si>
  <si>
    <t>06</t>
  </si>
  <si>
    <t>НАЛОГИ НА ИМУЩЕСТВО</t>
  </si>
  <si>
    <t>Налог на имущество физических лиц</t>
  </si>
  <si>
    <t>030</t>
  </si>
  <si>
    <t>Земельный налог</t>
  </si>
  <si>
    <t>033</t>
  </si>
  <si>
    <t>043</t>
  </si>
  <si>
    <t>ДОХОДЫ ОТ ИСПОЛЬЗОВАНИЯ ИМУЩЕСТВА, НАХОДЯЩЕГОСЯ В ГОСУДАРСТВЕННОЙ И МУНИЦИПАЛЬНОЙ СОБСТВЕННОСТИ</t>
  </si>
  <si>
    <t>013</t>
  </si>
  <si>
    <t xml:space="preserve">1 </t>
  </si>
  <si>
    <t>020</t>
  </si>
  <si>
    <t>025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</si>
  <si>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</si>
  <si>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</si>
  <si>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001</t>
  </si>
  <si>
    <t>7601</t>
  </si>
  <si>
    <t>999</t>
  </si>
  <si>
    <t>555</t>
  </si>
  <si>
    <t>024</t>
  </si>
  <si>
    <t>7514</t>
  </si>
  <si>
    <t>07</t>
  </si>
  <si>
    <t>ПРОЧИЕ БЕЗВОЗМЕЗДНЫЕ ПОСТУПЛЕНИЯ</t>
  </si>
  <si>
    <t>Дотация на выравнивание бюджетной обеспеченности поселениям, входящим в состав муниципального района</t>
  </si>
  <si>
    <t>9135</t>
  </si>
  <si>
    <t xml:space="preserve">Прочие безвозмездные поступления в бюджеты городских поселений
</t>
  </si>
  <si>
    <t>Земельный налог с организаций</t>
  </si>
  <si>
    <t>Земельный налог с физических лиц</t>
  </si>
  <si>
    <t>040</t>
  </si>
  <si>
    <t>5555</t>
  </si>
  <si>
    <t>код аналитической группы подвида</t>
  </si>
  <si>
    <t>код группы подвида</t>
  </si>
  <si>
    <t>Наименование кода классификации доходов бюджета</t>
  </si>
  <si>
    <t>40</t>
  </si>
  <si>
    <t>9179</t>
  </si>
  <si>
    <t xml:space="preserve">Прочие межбюджетные трансферты, передаваемые бюджетам городских поселений (на содержание автомобильных дорог общего пользования местного значения)
</t>
  </si>
  <si>
    <t>7412</t>
  </si>
  <si>
    <t>Прочие межбюджетные трансферты, передаваемые бюджетам городских поселений (на обеспечение первичных мер пожарной безопасности)</t>
  </si>
  <si>
    <t>19</t>
  </si>
  <si>
    <t>60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</si>
  <si>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</si>
  <si>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городских поселений
</t>
  </si>
  <si>
    <t>7745</t>
  </si>
  <si>
    <t>Прочие межбюджетные трансферты, передаваемые бюджетам городских поселений (за содействие развитию налогового потенциала)</t>
  </si>
  <si>
    <t>075</t>
  </si>
  <si>
    <t>070</t>
  </si>
  <si>
    <t>Прочие межбюджетные трансферты, передаваемые бюджетам городских поселений (обеспечению сбалансированности бюджетов поселений района)</t>
  </si>
  <si>
    <t>10</t>
  </si>
  <si>
    <t xml:space="preserve">Дотации бюджетам бюджетной системы Российской Федерации </t>
  </si>
  <si>
    <t>НАЛОГ НА ТОВАРЫ (РАБОТЫ, УСЛУГИ), РЕАЛИЗУЕМЫЕ НА ТЕРРИТОРИИ РОССИЙСКОЙ ФЕДЕРАЦИИ</t>
  </si>
  <si>
    <t xml:space="preserve">ВОЗВРАТ ОСТАТКОВ СУБСИДИЙ, СУБВЕНЦИЙ И ИНЫХ МЕЖБЮДЖЕТНЫХ ТРАНСФЕРТОВ, ИМЕЮЩИХ ЦЕЛЕВОЕ НАЗНАЧЕНИЕ, ПРОШЛЫХ ЛЕТ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</si>
  <si>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</si>
  <si>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</si>
  <si>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</si>
  <si>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</si>
  <si>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</si>
  <si>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</si>
  <si>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</si>
  <si>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</si>
  <si>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</si>
  <si>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классификации доходов бюджета</t>
  </si>
  <si>
    <t>код главного администратора</t>
  </si>
  <si>
    <t>182</t>
  </si>
  <si>
    <t>009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</si>
  <si>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</si>
  <si>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</si>
  <si>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</si>
  <si>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</si>
  <si>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поселений
</t>
  </si>
  <si>
    <t xml:space="preserve">Земельный налог с организаций, обладающих земельным участком, расположенным в границах городских поселений
</t>
  </si>
  <si>
    <t xml:space="preserve">Земельный налог с физических лиц, обладающих земельным участком, расположенным в границах городских поселений
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</si>
  <si>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</si>
  <si>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</si>
  <si>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</si>
  <si>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
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</si>
  <si>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</si>
  <si>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Доходы от сдачи в аренду имущества, составляющего казну городских поселений (за исключением земельных участков)
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</si>
  <si>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</si>
  <si>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 xml:space="preserve">Дотации на выравнивание бюджетной обеспеченности
</t>
  </si>
  <si>
    <t xml:space="preserve">Дотации бюджетам городских поселений на выравнивание бюджетной обеспеченности из бюджета субъекта Российской Федерации
</t>
  </si>
  <si>
    <t xml:space="preserve">Субсидии бюджетам бюджетной системы Российской Федерации (межбюджетные субсидии)
</t>
  </si>
  <si>
    <t xml:space="preserve">Субсидии бюджетам на реализацию программ формирования современной городской среды
</t>
  </si>
  <si>
    <t xml:space="preserve">Субсидии бюджетам городских поселений на реализацию программ формирования современной городской среды
</t>
  </si>
  <si>
    <t xml:space="preserve">Субвенции бюджетам бюджетной системы Российской Федерации
</t>
  </si>
  <si>
    <t xml:space="preserve">Субвенции местным бюджетам на выполнение передаваемых полномочий субъектов Российской Федерации
</t>
  </si>
  <si>
    <t xml:space="preserve">Субвенции бюджетам городских поселений на выполнение передаваемых полномочий субъектов Российской Федерации
</t>
  </si>
  <si>
    <t xml:space="preserve">Иные межбюджетные трансферты
</t>
  </si>
  <si>
    <t xml:space="preserve">Прочие межбюджетные трансферты, передаваемые бюджетам
</t>
  </si>
  <si>
    <t xml:space="preserve">Прочие межбюджетные трансферты, передаваемые бюджетам городских поселений
</t>
  </si>
  <si>
    <t xml:space="preserve">Прочие безвозмездные поступления в бюджеты городских поселений
</t>
  </si>
  <si>
    <t xml:space="preserve">Поступления от денежных пожертвований, предоставляемых физическими лицами получателям средств бюджетов городских поселений
</t>
  </si>
  <si>
    <t xml:space="preserve">Поступления от денежных пожертвований, предоставляемых физическими лицами получателям средств бюджетов городских поселений (формирования современной городской среды)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</si>
  <si>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</si>
  <si>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29</t>
  </si>
  <si>
    <t>Прочие субсидии</t>
  </si>
  <si>
    <t>Прочие субсидии бюджетам городских поселений</t>
  </si>
  <si>
    <t>Прочие субсидии бюджетам городских поселений (на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края)</t>
  </si>
  <si>
    <t>7466</t>
  </si>
  <si>
    <t>Прочие субсидии бюджетам городских поселений (на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территории)</t>
  </si>
  <si>
    <t>Прочие субсидии бюджетам городских поселений (на капитальный ремонт и ремонт автомобильных дорог общего пользования местного значения за счет средств дорожного фонда Красноярского края)</t>
  </si>
  <si>
    <t>7571</t>
  </si>
  <si>
    <t>Прочие субсидии бюджетам городских поселений (на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вод)</t>
  </si>
  <si>
    <t>7691</t>
  </si>
  <si>
    <t xml:space="preserve">Прочие межбюджетные трансферты, передаваемые бюджетам городских поселений (на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недвижимости) </t>
  </si>
  <si>
    <t>18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</si>
  <si>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</si>
  <si>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</si>
  <si>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</si>
  <si>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</si>
  <si>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</si>
  <si>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 ВСЕГО:</t>
  </si>
  <si>
    <t>9114</t>
  </si>
  <si>
    <t>9116</t>
  </si>
  <si>
    <t>1024</t>
  </si>
  <si>
    <t>Прочие межбюджетные трансферты, передаваемые бюджетам городских поселений (на увеличение размеров оплаты труда отдельным категориям работников бюджетной сферы)</t>
  </si>
  <si>
    <t>9300</t>
  </si>
  <si>
    <t>Прочие межбюджетные трансферты, передаваемые бюджетам городских поселений (на повышение размеров оплаты труда работникам бюджетной сферы поселений Шушенского района)</t>
  </si>
  <si>
    <t xml:space="preserve">Приложение № 1 </t>
  </si>
  <si>
    <t>Наименование финансового органа: финансовое управление администрации Шушенского района</t>
  </si>
  <si>
    <t>Наименование публично-правового образования: поселок Шушенское</t>
  </si>
  <si>
    <t>Периодичность: квартальная</t>
  </si>
  <si>
    <t>Единицы измерения: тыс.рублей</t>
  </si>
  <si>
    <t>8</t>
  </si>
  <si>
    <t>Утвержденные бюджетные назначения</t>
  </si>
  <si>
    <t>Уточненные бюджетные назначения</t>
  </si>
  <si>
    <t>Исполнено</t>
  </si>
  <si>
    <t>Неисполненные назначения</t>
  </si>
  <si>
    <t>14</t>
  </si>
  <si>
    <t>ДОХОДЫ ОТ ПРОДАЖИ МАТЕРИАЛЬНЫХ И НЕМАТЕРИАЛЬНЫХ АКТИВОВ</t>
  </si>
  <si>
    <t>430</t>
  </si>
  <si>
    <t xml:space="preserve"> Доходы от продажи земельных участков, находящихся в государственной и муниципальной собственности</t>
  </si>
  <si>
    <t xml:space="preserve"> Доходы от продажи земельных участков, государственная собственность на которые не разграничена</t>
  </si>
  <si>
    <t xml:space="preserve">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</si>
  <si>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16</t>
  </si>
  <si>
    <t>140</t>
  </si>
  <si>
    <t>ШТРАФЫ, САНКЦИИ, ВОЗМЕЩЕНИЕ УЩЕРБА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</si>
  <si>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</si>
  <si>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</si>
  <si>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9113</t>
  </si>
  <si>
    <t>7742</t>
  </si>
  <si>
    <t>Прочие субсидии бюджетам городских поселений (на реализацию комплексных проектов по благоустройству территорий в рамках регионального проекта «Формирование комфортной городской среды» государственной программы Красноярского края «Создание условий для обеспечения жильем граждан и формирование комфортной городской среды»)</t>
  </si>
  <si>
    <t>Прочие субсидии бюджетам городских поселений (на обустройство участков улично-дорожной сети вблизи образовательных организаций для обеспечения безопасности дорожного движения за счет средств дорожного фонда Красноярского края)</t>
  </si>
  <si>
    <t>к Постановлению администрации  Шушенского района</t>
  </si>
  <si>
    <t>Субвенции бюджетам городских поселений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</si>
  <si>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Отчет об исполнении бюджета поселка Шушенское за полугодие 2025 года.</t>
  </si>
  <si>
    <t>7463</t>
  </si>
  <si>
    <t>Прочие межбюджетные трансферты, передаваемые бюджетам городских поселений (на обустройство мест (площадок) накопления отходов потребления и (или) приобретение контейнерного оборудования в рамках подпрограммы «Обращение с отходами на территории Шушенского района» муниципальной программы Шушенского района «Охрана окружающей среды, воспроизводство природных ресурсов»)</t>
  </si>
  <si>
    <t>990</t>
  </si>
  <si>
    <t>995</t>
  </si>
  <si>
    <t>130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</si>
  <si>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</si>
  <si>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</si>
  <si>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</si>
  <si>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городских поселений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</si>
  <si>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</si>
  <si>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</si>
  <si>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</si>
  <si>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</si>
  <si>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</si>
  <si>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</si>
  <si>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</si>
  <si>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080</t>
  </si>
  <si>
    <t>1000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</si>
  <si>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</si>
  <si>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</si>
  <si>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3000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</si>
  <si>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</si>
  <si>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</si>
  <si>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</si>
  <si>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</si>
  <si>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</si>
  <si>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210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</si>
  <si>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</si>
  <si>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 xml:space="preserve">                                                                                                      от 17.07.2025  №1059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</si>
</sst>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0000"/>
    <numFmt numFmtId="165" formatCode="000"/>
    <numFmt numFmtId="166" formatCode="0.000"/>
    <numFmt numFmtId="167" formatCode="?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12"/>
      <color theme="1"/>
      <name val="Arial"/>
      <family val="2"/>
      <charset val="204"/>
    </font>
    <font>
      <sz val="8"/>
      <name val="Arial Narrow"/>
      <family val="2"/>
      <charset val="204"/>
    </font>
    <font>
      <b/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sz val="12"/>
      <color theme="1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/>
    </xf>
    <xf numFmtId="49" fontId="19" fillId="24" borderId="10" xfId="43" applyNumberFormat="1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top" wrapText="1"/>
    </xf>
    <xf numFmtId="1" fontId="19" fillId="24" borderId="10" xfId="0" applyNumberFormat="1" applyFont="1" applyFill="1" applyBorder="1" applyAlignment="1">
      <alignment horizontal="center" vertical="center"/>
    </xf>
    <xf numFmtId="49" fontId="19" fillId="24" borderId="10" xfId="0" applyNumberFormat="1" applyFont="1" applyFill="1" applyBorder="1" applyAlignment="1">
      <alignment horizontal="center" vertical="center"/>
    </xf>
    <xf numFmtId="49" fontId="20" fillId="24" borderId="10" xfId="43" applyNumberFormat="1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vertical="top"/>
    </xf>
    <xf numFmtId="165" fontId="19" fillId="24" borderId="10" xfId="43" applyNumberFormat="1" applyFont="1" applyFill="1" applyBorder="1" applyAlignment="1">
      <alignment horizontal="center" vertical="center"/>
    </xf>
    <xf numFmtId="49" fontId="19" fillId="24" borderId="10" xfId="43" applyNumberFormat="1" applyFont="1" applyFill="1" applyBorder="1" applyAlignment="1">
      <alignment horizontal="center" vertical="center"/>
    </xf>
    <xf numFmtId="0" fontId="19" fillId="24" borderId="10" xfId="0" applyFont="1" applyFill="1" applyBorder="1" applyAlignment="1">
      <alignment vertical="top" wrapText="1"/>
    </xf>
    <xf numFmtId="0" fontId="20" fillId="24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vertical="justify" wrapText="1"/>
    </xf>
    <xf numFmtId="0" fontId="20" fillId="0" borderId="10" xfId="0" applyNumberFormat="1" applyFont="1" applyFill="1" applyBorder="1" applyAlignment="1">
      <alignment vertical="justify" wrapText="1"/>
    </xf>
    <xf numFmtId="0" fontId="20" fillId="0" borderId="10" xfId="0" applyNumberFormat="1" applyFont="1" applyFill="1" applyBorder="1" applyAlignment="1">
      <alignment vertical="top" wrapText="1"/>
    </xf>
    <xf numFmtId="0" fontId="20" fillId="0" borderId="10" xfId="0" applyFont="1" applyFill="1" applyBorder="1" applyAlignment="1">
      <alignment vertical="justify"/>
    </xf>
    <xf numFmtId="0" fontId="19" fillId="0" borderId="10" xfId="0" applyFont="1" applyFill="1" applyBorder="1" applyAlignment="1">
      <alignment vertical="justify"/>
    </xf>
    <xf numFmtId="0" fontId="19" fillId="0" borderId="10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vertical="justify" wrapText="1"/>
    </xf>
    <xf numFmtId="0" fontId="20" fillId="0" borderId="10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horizontal="left" vertical="justify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justify" wrapText="1"/>
    </xf>
    <xf numFmtId="49" fontId="19" fillId="0" borderId="10" xfId="4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36" applyFont="1" applyAlignment="1">
      <alignment horizontal="right" vertical="top"/>
    </xf>
    <xf numFmtId="164" fontId="19" fillId="0" borderId="0" xfId="36" applyNumberFormat="1" applyFont="1" applyAlignment="1">
      <alignment horizontal="right" vertical="center"/>
    </xf>
    <xf numFmtId="164" fontId="19" fillId="0" borderId="0" xfId="0" applyNumberFormat="1" applyFont="1" applyAlignment="1">
      <alignment horizontal="right" vertical="center"/>
    </xf>
    <xf numFmtId="164" fontId="19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/>
    </xf>
    <xf numFmtId="164" fontId="21" fillId="0" borderId="0" xfId="0" applyNumberFormat="1" applyFont="1" applyAlignment="1">
      <alignment horizontal="center" vertical="center"/>
    </xf>
    <xf numFmtId="49" fontId="20" fillId="24" borderId="10" xfId="0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vertical="top" wrapText="1"/>
    </xf>
    <xf numFmtId="0" fontId="19" fillId="0" borderId="16" xfId="0" applyNumberFormat="1" applyFont="1" applyFill="1" applyBorder="1" applyAlignment="1">
      <alignment horizontal="center" vertical="center" textRotation="90" wrapText="1"/>
    </xf>
    <xf numFmtId="0" fontId="19" fillId="24" borderId="10" xfId="0" applyFont="1" applyFill="1" applyBorder="1" applyAlignment="1">
      <alignment vertical="justify" wrapText="1"/>
    </xf>
    <xf numFmtId="166" fontId="20" fillId="24" borderId="10" xfId="0" applyNumberFormat="1" applyFont="1" applyFill="1" applyBorder="1" applyAlignment="1">
      <alignment horizontal="center" vertical="center"/>
    </xf>
    <xf numFmtId="166" fontId="19" fillId="24" borderId="10" xfId="0" applyNumberFormat="1" applyFont="1" applyFill="1" applyBorder="1" applyAlignment="1">
      <alignment horizontal="center" vertical="center"/>
    </xf>
    <xf numFmtId="166" fontId="19" fillId="0" borderId="10" xfId="0" applyNumberFormat="1" applyFont="1" applyFill="1" applyBorder="1" applyAlignment="1">
      <alignment horizontal="center" vertical="center"/>
    </xf>
    <xf numFmtId="166" fontId="20" fillId="0" borderId="1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6" xfId="0" applyFont="1" applyFill="1" applyBorder="1" applyAlignment="1">
      <alignment vertical="justify" wrapText="1"/>
    </xf>
    <xf numFmtId="0" fontId="19" fillId="0" borderId="16" xfId="0" applyFont="1" applyFill="1" applyBorder="1" applyAlignment="1">
      <alignment vertical="justify" wrapText="1"/>
    </xf>
    <xf numFmtId="49" fontId="20" fillId="0" borderId="17" xfId="0" applyNumberFormat="1" applyFont="1" applyBorder="1" applyAlignment="1" applyProtection="1">
      <alignment horizontal="left" vertical="center" wrapText="1"/>
    </xf>
    <xf numFmtId="167" fontId="20" fillId="0" borderId="17" xfId="0" applyNumberFormat="1" applyFont="1" applyBorder="1" applyAlignment="1" applyProtection="1">
      <alignment horizontal="left" vertical="center" wrapText="1"/>
    </xf>
    <xf numFmtId="167" fontId="19" fillId="0" borderId="17" xfId="0" applyNumberFormat="1" applyFont="1" applyBorder="1" applyAlignment="1" applyProtection="1">
      <alignment horizontal="left" vertical="center" wrapText="1"/>
    </xf>
    <xf numFmtId="49" fontId="19" fillId="0" borderId="18" xfId="0" applyNumberFormat="1" applyFont="1" applyBorder="1" applyAlignment="1" applyProtection="1">
      <alignment horizontal="left" vertical="center" wrapText="1"/>
    </xf>
    <xf numFmtId="0" fontId="20" fillId="0" borderId="0" xfId="0" quotePrefix="1" applyFont="1" applyFill="1" applyAlignment="1">
      <alignment horizontal="center" wrapText="1"/>
    </xf>
    <xf numFmtId="0" fontId="19" fillId="0" borderId="10" xfId="0" applyNumberFormat="1" applyFont="1" applyFill="1" applyBorder="1" applyAlignment="1">
      <alignment horizontal="center" vertical="center" textRotation="90" wrapText="1"/>
    </xf>
    <xf numFmtId="164" fontId="19" fillId="0" borderId="0" xfId="36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16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166" fontId="22" fillId="24" borderId="10" xfId="0" applyNumberFormat="1" applyFont="1" applyFill="1" applyBorder="1" applyAlignment="1">
      <alignment horizontal="center" vertical="center"/>
    </xf>
    <xf numFmtId="49" fontId="23" fillId="0" borderId="18" xfId="0" applyNumberFormat="1" applyFont="1" applyBorder="1" applyAlignment="1" applyProtection="1">
      <alignment horizontal="left" vertical="center" wrapText="1"/>
    </xf>
    <xf numFmtId="49" fontId="24" fillId="0" borderId="17" xfId="0" applyNumberFormat="1" applyFont="1" applyBorder="1" applyAlignment="1" applyProtection="1">
      <alignment horizontal="left" vertical="center" wrapText="1"/>
    </xf>
    <xf numFmtId="49" fontId="19" fillId="0" borderId="17" xfId="0" applyNumberFormat="1" applyFont="1" applyBorder="1" applyAlignment="1" applyProtection="1">
      <alignment horizontal="left" vertical="center" wrapText="1"/>
    </xf>
    <xf numFmtId="166" fontId="22" fillId="0" borderId="10" xfId="0" applyNumberFormat="1" applyFont="1" applyFill="1" applyBorder="1" applyAlignment="1">
      <alignment horizontal="center" vertical="center"/>
    </xf>
    <xf numFmtId="166" fontId="25" fillId="0" borderId="10" xfId="0" applyNumberFormat="1" applyFont="1" applyFill="1" applyBorder="1" applyAlignment="1">
      <alignment horizontal="center" vertical="center"/>
    </xf>
    <xf numFmtId="167" fontId="26" fillId="0" borderId="18" xfId="0" applyNumberFormat="1" applyFont="1" applyBorder="1" applyAlignment="1" applyProtection="1">
      <alignment horizontal="left" vertical="center" wrapText="1"/>
    </xf>
    <xf numFmtId="1" fontId="20" fillId="24" borderId="10" xfId="0" applyNumberFormat="1" applyFont="1" applyFill="1" applyBorder="1" applyAlignment="1">
      <alignment horizontal="center" vertical="center"/>
    </xf>
    <xf numFmtId="164" fontId="25" fillId="0" borderId="0" xfId="36" applyNumberFormat="1" applyFont="1" applyAlignment="1">
      <alignment horizontal="right" vertical="center"/>
    </xf>
    <xf numFmtId="164" fontId="25" fillId="0" borderId="0" xfId="0" applyNumberFormat="1" applyFont="1" applyAlignment="1">
      <alignment horizontal="right" vertical="center"/>
    </xf>
    <xf numFmtId="0" fontId="22" fillId="0" borderId="0" xfId="0" quotePrefix="1" applyFont="1" applyFill="1" applyAlignment="1">
      <alignment horizontal="center" wrapText="1"/>
    </xf>
    <xf numFmtId="164" fontId="25" fillId="0" borderId="0" xfId="0" applyNumberFormat="1" applyFont="1" applyAlignment="1">
      <alignment horizontal="center" vertical="center"/>
    </xf>
    <xf numFmtId="1" fontId="25" fillId="24" borderId="10" xfId="0" applyNumberFormat="1" applyFont="1" applyFill="1" applyBorder="1" applyAlignment="1">
      <alignment horizontal="center" vertical="center"/>
    </xf>
    <xf numFmtId="166" fontId="25" fillId="24" borderId="10" xfId="0" applyNumberFormat="1" applyFont="1" applyFill="1" applyBorder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19" fillId="24" borderId="0" xfId="36" applyFont="1" applyFill="1" applyAlignment="1">
      <alignment horizontal="right" wrapText="1"/>
    </xf>
    <xf numFmtId="0" fontId="19" fillId="24" borderId="0" xfId="36" applyFont="1" applyFill="1" applyAlignment="1">
      <alignment horizontal="right" vertical="center"/>
    </xf>
    <xf numFmtId="164" fontId="19" fillId="0" borderId="0" xfId="36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14" xfId="0" quotePrefix="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2" fontId="20" fillId="24" borderId="11" xfId="43" applyNumberFormat="1" applyFont="1" applyFill="1" applyBorder="1" applyAlignment="1">
      <alignment horizontal="left" vertical="center"/>
    </xf>
    <xf numFmtId="2" fontId="19" fillId="0" borderId="16" xfId="0" applyNumberFormat="1" applyFont="1" applyBorder="1" applyAlignment="1"/>
    <xf numFmtId="2" fontId="19" fillId="0" borderId="13" xfId="0" applyNumberFormat="1" applyFont="1" applyBorder="1" applyAlignment="1"/>
    <xf numFmtId="0" fontId="19" fillId="0" borderId="0" xfId="36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0" fillId="0" borderId="0" xfId="0" quotePrefix="1" applyFont="1" applyFill="1" applyAlignment="1">
      <alignment horizontal="center" wrapText="1"/>
    </xf>
    <xf numFmtId="164" fontId="19" fillId="0" borderId="15" xfId="0" applyNumberFormat="1" applyFont="1" applyBorder="1" applyAlignment="1">
      <alignment horizontal="right" vertical="center"/>
    </xf>
    <xf numFmtId="0" fontId="19" fillId="0" borderId="10" xfId="0" applyNumberFormat="1" applyFont="1" applyFill="1" applyBorder="1" applyAlignment="1">
      <alignment horizontal="center" vertical="center" textRotation="90" wrapText="1"/>
    </xf>
    <xf numFmtId="49" fontId="19" fillId="0" borderId="16" xfId="0" quotePrefix="1" applyNumberFormat="1" applyFont="1" applyFill="1" applyBorder="1" applyAlignment="1">
      <alignment horizontal="center" vertical="center" wrapText="1"/>
    </xf>
    <xf numFmtId="49" fontId="19" fillId="0" borderId="13" xfId="0" quotePrefix="1" applyNumberFormat="1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center" vertical="center" wrapText="1"/>
    </xf>
    <xf numFmtId="0" fontId="19" fillId="0" borderId="10" xfId="0" quotePrefix="1" applyNumberFormat="1" applyFont="1" applyFill="1" applyBorder="1" applyAlignment="1">
      <alignment horizontal="center" vertical="center" wrapText="1"/>
    </xf>
    <xf numFmtId="0" fontId="25" fillId="0" borderId="10" xfId="0" quotePrefix="1" applyNumberFormat="1" applyFont="1" applyFill="1" applyBorder="1" applyAlignment="1">
      <alignment horizontal="center" vertical="center" wrapText="1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е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3" builtinId="3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28"/>
  <sheetViews>
    <sheetView tabSelected="1" zoomScaleNormal="100" zoomScaleSheetLayoutView="75" workbookViewId="0">
      <selection activeCell="T15" sqref="T15"/>
    </sheetView>
  </sheetViews>
  <sheetFormatPr defaultColWidth="9.140625" defaultRowHeight="15" x14ac:dyDescent="0.2"/>
  <cols>
    <col min="1" max="1" width="5.7109375" style="31" customWidth="1"/>
    <col min="2" max="2" width="6.140625" style="31" customWidth="1"/>
    <col min="3" max="3" width="3" style="31" customWidth="1"/>
    <col min="4" max="4" width="4.28515625" style="31" customWidth="1"/>
    <col min="5" max="5" width="3.7109375" style="31" customWidth="1"/>
    <col min="6" max="6" width="6.28515625" style="31" customWidth="1"/>
    <col min="7" max="7" width="4.28515625" style="31" customWidth="1"/>
    <col min="8" max="8" width="7.28515625" style="31" customWidth="1"/>
    <col min="9" max="9" width="5" style="31" customWidth="1"/>
    <col min="10" max="10" width="68.42578125" style="32" customWidth="1"/>
    <col min="11" max="11" width="18.5703125" style="71" customWidth="1"/>
    <col min="12" max="13" width="19.5703125" style="33" customWidth="1"/>
    <col min="14" max="14" width="19.28515625" style="33" customWidth="1"/>
    <col min="15" max="17" width="9.140625" style="1" hidden="1" customWidth="1"/>
    <col min="18" max="16384" width="9.140625" style="1"/>
  </cols>
  <sheetData>
    <row r="1" spans="1:17" ht="15.75" x14ac:dyDescent="0.2">
      <c r="A1" s="26"/>
      <c r="B1" s="26"/>
      <c r="C1" s="42"/>
      <c r="D1" s="42"/>
      <c r="E1" s="42"/>
      <c r="F1" s="42"/>
      <c r="G1" s="42"/>
      <c r="H1" s="42"/>
      <c r="I1" s="42"/>
      <c r="J1" s="73" t="s">
        <v>148</v>
      </c>
      <c r="K1" s="73"/>
      <c r="L1" s="73"/>
      <c r="M1" s="73"/>
      <c r="N1" s="73"/>
    </row>
    <row r="2" spans="1:17" ht="15.75" x14ac:dyDescent="0.2">
      <c r="A2" s="26"/>
      <c r="B2" s="26"/>
      <c r="C2" s="42"/>
      <c r="D2" s="42"/>
      <c r="E2" s="42"/>
      <c r="F2" s="42"/>
      <c r="G2" s="42"/>
      <c r="H2" s="42"/>
      <c r="I2" s="42"/>
      <c r="J2" s="73" t="s">
        <v>173</v>
      </c>
      <c r="K2" s="73"/>
      <c r="L2" s="73"/>
      <c r="M2" s="73"/>
      <c r="N2" s="73"/>
    </row>
    <row r="3" spans="1:17" ht="15.75" x14ac:dyDescent="0.2">
      <c r="A3" s="26"/>
      <c r="B3" s="26"/>
      <c r="C3" s="42"/>
      <c r="D3" s="42"/>
      <c r="E3" s="42"/>
      <c r="F3" s="42"/>
      <c r="G3" s="42"/>
      <c r="H3" s="42"/>
      <c r="I3" s="42"/>
      <c r="J3" s="72" t="s">
        <v>204</v>
      </c>
      <c r="K3" s="72"/>
      <c r="L3" s="72"/>
      <c r="M3" s="72"/>
      <c r="N3" s="72"/>
    </row>
    <row r="4" spans="1:17" ht="15.75" x14ac:dyDescent="0.2">
      <c r="A4" s="26"/>
      <c r="B4" s="26"/>
      <c r="C4" s="42"/>
      <c r="D4" s="42"/>
      <c r="E4" s="42"/>
      <c r="F4" s="42"/>
      <c r="G4" s="42"/>
      <c r="H4" s="42"/>
      <c r="I4" s="42"/>
      <c r="J4" s="27"/>
      <c r="K4" s="65"/>
      <c r="L4" s="28"/>
      <c r="M4" s="51"/>
      <c r="N4" s="28"/>
    </row>
    <row r="5" spans="1:17" ht="15.75" hidden="1" x14ac:dyDescent="0.2">
      <c r="A5" s="26"/>
      <c r="B5" s="26"/>
      <c r="C5" s="42"/>
      <c r="D5" s="42"/>
      <c r="E5" s="42"/>
      <c r="F5" s="42"/>
      <c r="G5" s="42"/>
      <c r="H5" s="42"/>
      <c r="I5" s="42"/>
      <c r="J5" s="27"/>
      <c r="K5" s="65"/>
      <c r="L5" s="74"/>
      <c r="M5" s="74"/>
      <c r="N5" s="75"/>
    </row>
    <row r="6" spans="1:17" ht="15.75" hidden="1" x14ac:dyDescent="0.2">
      <c r="A6" s="26"/>
      <c r="B6" s="26"/>
      <c r="C6" s="42"/>
      <c r="D6" s="42"/>
      <c r="E6" s="42"/>
      <c r="F6" s="42"/>
      <c r="G6" s="42"/>
      <c r="H6" s="42"/>
      <c r="I6" s="42"/>
      <c r="J6" s="73"/>
      <c r="K6" s="73"/>
      <c r="L6" s="73"/>
      <c r="M6" s="73"/>
      <c r="N6" s="73"/>
    </row>
    <row r="7" spans="1:17" ht="15.75" hidden="1" x14ac:dyDescent="0.2">
      <c r="A7" s="26"/>
      <c r="B7" s="26"/>
      <c r="C7" s="42"/>
      <c r="D7" s="42"/>
      <c r="E7" s="42"/>
      <c r="F7" s="42"/>
      <c r="G7" s="42"/>
      <c r="H7" s="42"/>
      <c r="I7" s="42"/>
      <c r="J7" s="72"/>
      <c r="K7" s="72"/>
      <c r="L7" s="72"/>
      <c r="M7" s="72"/>
      <c r="N7" s="72"/>
    </row>
    <row r="8" spans="1:17" ht="15.75" hidden="1" x14ac:dyDescent="0.2">
      <c r="A8" s="26"/>
      <c r="B8" s="26"/>
      <c r="C8" s="42"/>
      <c r="D8" s="42"/>
      <c r="E8" s="42"/>
      <c r="F8" s="42"/>
      <c r="G8" s="42"/>
      <c r="H8" s="42"/>
      <c r="I8" s="42"/>
      <c r="J8" s="27"/>
      <c r="K8" s="83"/>
      <c r="L8" s="84"/>
      <c r="M8" s="84"/>
      <c r="N8" s="84"/>
    </row>
    <row r="9" spans="1:17" ht="15.75" hidden="1" x14ac:dyDescent="0.2">
      <c r="A9" s="26"/>
      <c r="B9" s="26"/>
      <c r="C9" s="42"/>
      <c r="D9" s="42"/>
      <c r="E9" s="42"/>
      <c r="F9" s="42"/>
      <c r="G9" s="42"/>
      <c r="H9" s="42"/>
      <c r="I9" s="42"/>
      <c r="J9" s="2"/>
      <c r="K9" s="66"/>
      <c r="L9" s="30"/>
      <c r="M9" s="30"/>
      <c r="N9" s="29"/>
    </row>
    <row r="10" spans="1:17" ht="19.5" customHeight="1" x14ac:dyDescent="0.25">
      <c r="A10" s="85" t="s">
        <v>175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17" ht="6" customHeight="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67"/>
      <c r="L11" s="49"/>
      <c r="M11" s="49"/>
      <c r="N11" s="49"/>
    </row>
    <row r="12" spans="1:17" ht="19.5" customHeight="1" x14ac:dyDescent="0.2">
      <c r="A12" s="76" t="s">
        <v>149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52"/>
    </row>
    <row r="13" spans="1:17" ht="19.5" customHeight="1" x14ac:dyDescent="0.2">
      <c r="A13" s="76" t="s">
        <v>150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52"/>
    </row>
    <row r="14" spans="1:17" ht="19.5" customHeight="1" x14ac:dyDescent="0.2">
      <c r="A14" s="76" t="s">
        <v>151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52"/>
    </row>
    <row r="15" spans="1:17" ht="19.5" customHeight="1" x14ac:dyDescent="0.2">
      <c r="A15" s="76" t="s">
        <v>152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1:17" hidden="1" x14ac:dyDescent="0.2">
      <c r="A16" s="52"/>
      <c r="B16" s="52"/>
      <c r="C16" s="52"/>
      <c r="D16" s="52"/>
      <c r="E16" s="52"/>
      <c r="F16" s="52"/>
      <c r="G16" s="52"/>
      <c r="H16" s="52"/>
      <c r="I16" s="52"/>
      <c r="J16" s="2"/>
      <c r="K16" s="68"/>
      <c r="L16" s="86" t="s">
        <v>139</v>
      </c>
      <c r="M16" s="86"/>
      <c r="N16" s="86"/>
      <c r="O16" s="52"/>
      <c r="P16" s="52"/>
      <c r="Q16" s="52"/>
    </row>
    <row r="17" spans="1:17" ht="15" customHeight="1" x14ac:dyDescent="0.2">
      <c r="A17" s="87" t="s">
        <v>0</v>
      </c>
      <c r="B17" s="36"/>
      <c r="C17" s="88" t="s">
        <v>91</v>
      </c>
      <c r="D17" s="88"/>
      <c r="E17" s="88"/>
      <c r="F17" s="88"/>
      <c r="G17" s="88"/>
      <c r="H17" s="88"/>
      <c r="I17" s="89"/>
      <c r="J17" s="90" t="s">
        <v>63</v>
      </c>
      <c r="K17" s="92" t="s">
        <v>154</v>
      </c>
      <c r="L17" s="91" t="s">
        <v>155</v>
      </c>
      <c r="M17" s="78" t="s">
        <v>156</v>
      </c>
      <c r="N17" s="91" t="s">
        <v>157</v>
      </c>
      <c r="O17" s="52"/>
      <c r="P17" s="52"/>
      <c r="Q17" s="52"/>
    </row>
    <row r="18" spans="1:17" ht="123.75" customHeight="1" x14ac:dyDescent="0.2">
      <c r="A18" s="87"/>
      <c r="B18" s="50" t="s">
        <v>92</v>
      </c>
      <c r="C18" s="50" t="s">
        <v>86</v>
      </c>
      <c r="D18" s="50" t="s">
        <v>87</v>
      </c>
      <c r="E18" s="50" t="s">
        <v>88</v>
      </c>
      <c r="F18" s="50" t="s">
        <v>89</v>
      </c>
      <c r="G18" s="50" t="s">
        <v>90</v>
      </c>
      <c r="H18" s="50" t="s">
        <v>62</v>
      </c>
      <c r="I18" s="50" t="s">
        <v>61</v>
      </c>
      <c r="J18" s="91"/>
      <c r="K18" s="92"/>
      <c r="L18" s="91"/>
      <c r="M18" s="79"/>
      <c r="N18" s="91"/>
      <c r="O18" s="52"/>
      <c r="P18" s="52"/>
      <c r="Q18" s="52"/>
    </row>
    <row r="19" spans="1:17" x14ac:dyDescent="0.2">
      <c r="A19" s="3" t="s">
        <v>8</v>
      </c>
      <c r="B19" s="3" t="s">
        <v>10</v>
      </c>
      <c r="C19" s="3" t="s">
        <v>1</v>
      </c>
      <c r="D19" s="3" t="s">
        <v>2</v>
      </c>
      <c r="E19" s="3" t="s">
        <v>3</v>
      </c>
      <c r="F19" s="3" t="s">
        <v>4</v>
      </c>
      <c r="G19" s="3" t="s">
        <v>5</v>
      </c>
      <c r="H19" s="3" t="s">
        <v>153</v>
      </c>
      <c r="I19" s="4">
        <v>9</v>
      </c>
      <c r="J19" s="5">
        <v>10</v>
      </c>
      <c r="K19" s="69">
        <v>11</v>
      </c>
      <c r="L19" s="6">
        <v>12</v>
      </c>
      <c r="M19" s="6">
        <v>13</v>
      </c>
      <c r="N19" s="6">
        <v>14</v>
      </c>
      <c r="O19" s="52"/>
      <c r="P19" s="52"/>
      <c r="Q19" s="52"/>
    </row>
    <row r="20" spans="1:17" ht="15.75" x14ac:dyDescent="0.2">
      <c r="A20" s="7" t="s">
        <v>8</v>
      </c>
      <c r="B20" s="34" t="s">
        <v>19</v>
      </c>
      <c r="C20" s="8" t="s">
        <v>8</v>
      </c>
      <c r="D20" s="8" t="s">
        <v>18</v>
      </c>
      <c r="E20" s="8" t="s">
        <v>18</v>
      </c>
      <c r="F20" s="8" t="s">
        <v>19</v>
      </c>
      <c r="G20" s="8" t="s">
        <v>18</v>
      </c>
      <c r="H20" s="8" t="s">
        <v>19</v>
      </c>
      <c r="I20" s="8" t="s">
        <v>19</v>
      </c>
      <c r="J20" s="9" t="s">
        <v>20</v>
      </c>
      <c r="K20" s="57">
        <f>K21+K54+K62+K41+K51+K75</f>
        <v>77927.392420000004</v>
      </c>
      <c r="L20" s="38">
        <f>L21+L54+L62+L41+L51+L75</f>
        <v>77927.392420000004</v>
      </c>
      <c r="M20" s="38">
        <f>M21+M54+M62+M41+M51+M75+M79+M70</f>
        <v>32791.731650000002</v>
      </c>
      <c r="N20" s="38">
        <f>L20-M20</f>
        <v>45135.660770000002</v>
      </c>
      <c r="O20" s="52"/>
      <c r="P20" s="52"/>
      <c r="Q20" s="52"/>
    </row>
    <row r="21" spans="1:17" ht="15.75" x14ac:dyDescent="0.2">
      <c r="A21" s="6">
        <f>A20+1</f>
        <v>2</v>
      </c>
      <c r="B21" s="34" t="s">
        <v>93</v>
      </c>
      <c r="C21" s="8" t="s">
        <v>8</v>
      </c>
      <c r="D21" s="8" t="s">
        <v>21</v>
      </c>
      <c r="E21" s="8" t="s">
        <v>18</v>
      </c>
      <c r="F21" s="8" t="s">
        <v>19</v>
      </c>
      <c r="G21" s="8" t="s">
        <v>18</v>
      </c>
      <c r="H21" s="8" t="s">
        <v>22</v>
      </c>
      <c r="I21" s="8" t="s">
        <v>19</v>
      </c>
      <c r="J21" s="9" t="s">
        <v>23</v>
      </c>
      <c r="K21" s="57">
        <f>K22</f>
        <v>55494.8</v>
      </c>
      <c r="L21" s="38">
        <f t="shared" ref="L21:M21" si="0">L22</f>
        <v>55494.8</v>
      </c>
      <c r="M21" s="38">
        <f t="shared" si="0"/>
        <v>23782.735199999999</v>
      </c>
      <c r="N21" s="38">
        <f t="shared" ref="N21:N114" si="1">L21-M21</f>
        <v>31712.064800000004</v>
      </c>
      <c r="O21" s="52"/>
      <c r="P21" s="52"/>
      <c r="Q21" s="52"/>
    </row>
    <row r="22" spans="1:17" ht="15.75" x14ac:dyDescent="0.2">
      <c r="A22" s="6">
        <f t="shared" ref="A22:A114" si="2">A21+1</f>
        <v>3</v>
      </c>
      <c r="B22" s="34" t="s">
        <v>93</v>
      </c>
      <c r="C22" s="8" t="s">
        <v>8</v>
      </c>
      <c r="D22" s="8" t="s">
        <v>21</v>
      </c>
      <c r="E22" s="8" t="s">
        <v>24</v>
      </c>
      <c r="F22" s="8" t="s">
        <v>19</v>
      </c>
      <c r="G22" s="8" t="s">
        <v>21</v>
      </c>
      <c r="H22" s="8" t="s">
        <v>22</v>
      </c>
      <c r="I22" s="8" t="s">
        <v>11</v>
      </c>
      <c r="J22" s="9" t="s">
        <v>25</v>
      </c>
      <c r="K22" s="70">
        <f>K23</f>
        <v>55494.8</v>
      </c>
      <c r="L22" s="39">
        <f>L23</f>
        <v>55494.8</v>
      </c>
      <c r="M22" s="39">
        <f>M23+M26+M28+M31+M33+M35+M37+M39</f>
        <v>23782.735199999999</v>
      </c>
      <c r="N22" s="38">
        <f t="shared" si="1"/>
        <v>31712.064800000004</v>
      </c>
      <c r="O22" s="52"/>
      <c r="P22" s="52"/>
      <c r="Q22" s="52"/>
    </row>
    <row r="23" spans="1:17" ht="141.75" x14ac:dyDescent="0.2">
      <c r="A23" s="6">
        <f>A22+1</f>
        <v>4</v>
      </c>
      <c r="B23" s="34" t="s">
        <v>93</v>
      </c>
      <c r="C23" s="8" t="s">
        <v>8</v>
      </c>
      <c r="D23" s="8" t="s">
        <v>21</v>
      </c>
      <c r="E23" s="8" t="s">
        <v>24</v>
      </c>
      <c r="F23" s="8" t="s">
        <v>26</v>
      </c>
      <c r="G23" s="8" t="s">
        <v>21</v>
      </c>
      <c r="H23" s="8" t="s">
        <v>22</v>
      </c>
      <c r="I23" s="8" t="s">
        <v>11</v>
      </c>
      <c r="J23" s="20" t="s">
        <v>123</v>
      </c>
      <c r="K23" s="62">
        <v>55494.8</v>
      </c>
      <c r="L23" s="40">
        <v>55494.8</v>
      </c>
      <c r="M23" s="40">
        <f>M24+M25</f>
        <v>14816.877919999999</v>
      </c>
      <c r="N23" s="38">
        <f t="shared" si="1"/>
        <v>40677.922080000004</v>
      </c>
      <c r="O23" s="52"/>
      <c r="P23" s="52"/>
      <c r="Q23" s="52"/>
    </row>
    <row r="24" spans="1:17" ht="161.25" customHeight="1" x14ac:dyDescent="0.2">
      <c r="A24" s="6">
        <v>5</v>
      </c>
      <c r="B24" s="7" t="s">
        <v>93</v>
      </c>
      <c r="C24" s="11" t="s">
        <v>8</v>
      </c>
      <c r="D24" s="11" t="s">
        <v>21</v>
      </c>
      <c r="E24" s="11" t="s">
        <v>24</v>
      </c>
      <c r="F24" s="11" t="s">
        <v>26</v>
      </c>
      <c r="G24" s="11" t="s">
        <v>21</v>
      </c>
      <c r="H24" s="11" t="s">
        <v>193</v>
      </c>
      <c r="I24" s="11" t="s">
        <v>11</v>
      </c>
      <c r="J24" s="14" t="s">
        <v>185</v>
      </c>
      <c r="K24" s="62">
        <v>0</v>
      </c>
      <c r="L24" s="40">
        <v>0</v>
      </c>
      <c r="M24" s="40">
        <v>14814.499089999999</v>
      </c>
      <c r="N24" s="38">
        <f t="shared" si="1"/>
        <v>-14814.499089999999</v>
      </c>
      <c r="O24" s="52"/>
      <c r="P24" s="52"/>
      <c r="Q24" s="52"/>
    </row>
    <row r="25" spans="1:17" ht="141" customHeight="1" x14ac:dyDescent="0.2">
      <c r="A25" s="6">
        <v>6</v>
      </c>
      <c r="B25" s="7" t="s">
        <v>93</v>
      </c>
      <c r="C25" s="11" t="s">
        <v>8</v>
      </c>
      <c r="D25" s="11" t="s">
        <v>21</v>
      </c>
      <c r="E25" s="11" t="s">
        <v>24</v>
      </c>
      <c r="F25" s="11" t="s">
        <v>26</v>
      </c>
      <c r="G25" s="11" t="s">
        <v>21</v>
      </c>
      <c r="H25" s="11" t="s">
        <v>196</v>
      </c>
      <c r="I25" s="11" t="s">
        <v>11</v>
      </c>
      <c r="J25" s="63" t="s">
        <v>186</v>
      </c>
      <c r="K25" s="62">
        <v>0</v>
      </c>
      <c r="L25" s="40">
        <v>0</v>
      </c>
      <c r="M25" s="40">
        <v>2.3788299999999998</v>
      </c>
      <c r="N25" s="38">
        <f t="shared" si="1"/>
        <v>-2.3788299999999998</v>
      </c>
      <c r="O25" s="52"/>
      <c r="P25" s="52"/>
      <c r="Q25" s="52"/>
    </row>
    <row r="26" spans="1:17" ht="135" customHeight="1" x14ac:dyDescent="0.2">
      <c r="A26" s="64">
        <v>7</v>
      </c>
      <c r="B26" s="34" t="s">
        <v>93</v>
      </c>
      <c r="C26" s="8" t="s">
        <v>8</v>
      </c>
      <c r="D26" s="8" t="s">
        <v>21</v>
      </c>
      <c r="E26" s="8" t="s">
        <v>24</v>
      </c>
      <c r="F26" s="8" t="s">
        <v>42</v>
      </c>
      <c r="G26" s="8" t="s">
        <v>21</v>
      </c>
      <c r="H26" s="8" t="s">
        <v>22</v>
      </c>
      <c r="I26" s="8" t="s">
        <v>11</v>
      </c>
      <c r="J26" s="20" t="s">
        <v>187</v>
      </c>
      <c r="K26" s="61">
        <f>K27</f>
        <v>0</v>
      </c>
      <c r="L26" s="41">
        <f>L27</f>
        <v>0</v>
      </c>
      <c r="M26" s="41">
        <f>M27</f>
        <v>34.90907</v>
      </c>
      <c r="N26" s="38">
        <f>L26-M26</f>
        <v>-34.90907</v>
      </c>
      <c r="O26" s="52"/>
      <c r="P26" s="52"/>
      <c r="Q26" s="52"/>
    </row>
    <row r="27" spans="1:17" ht="149.25" customHeight="1" x14ac:dyDescent="0.2">
      <c r="A27" s="6">
        <v>8</v>
      </c>
      <c r="B27" s="7" t="s">
        <v>93</v>
      </c>
      <c r="C27" s="11" t="s">
        <v>8</v>
      </c>
      <c r="D27" s="11" t="s">
        <v>21</v>
      </c>
      <c r="E27" s="11" t="s">
        <v>24</v>
      </c>
      <c r="F27" s="11" t="s">
        <v>42</v>
      </c>
      <c r="G27" s="11" t="s">
        <v>21</v>
      </c>
      <c r="H27" s="11" t="s">
        <v>193</v>
      </c>
      <c r="I27" s="11" t="s">
        <v>11</v>
      </c>
      <c r="J27" s="14" t="s">
        <v>188</v>
      </c>
      <c r="K27" s="62">
        <v>0</v>
      </c>
      <c r="L27" s="40">
        <v>0</v>
      </c>
      <c r="M27" s="40">
        <v>34.90907</v>
      </c>
      <c r="N27" s="38">
        <f>L27-M27</f>
        <v>-34.90907</v>
      </c>
      <c r="O27" s="52"/>
      <c r="P27" s="52"/>
      <c r="Q27" s="52"/>
    </row>
    <row r="28" spans="1:17" ht="110.25" x14ac:dyDescent="0.2">
      <c r="A28" s="6">
        <v>9</v>
      </c>
      <c r="B28" s="34" t="s">
        <v>93</v>
      </c>
      <c r="C28" s="8" t="s">
        <v>8</v>
      </c>
      <c r="D28" s="8" t="s">
        <v>21</v>
      </c>
      <c r="E28" s="8" t="s">
        <v>24</v>
      </c>
      <c r="F28" s="8" t="s">
        <v>35</v>
      </c>
      <c r="G28" s="8" t="s">
        <v>21</v>
      </c>
      <c r="H28" s="8" t="s">
        <v>22</v>
      </c>
      <c r="I28" s="8" t="s">
        <v>11</v>
      </c>
      <c r="J28" s="20" t="s">
        <v>189</v>
      </c>
      <c r="K28" s="61">
        <f>K29+K30</f>
        <v>0</v>
      </c>
      <c r="L28" s="61">
        <f t="shared" ref="L28:M28" si="3">L29+L30</f>
        <v>0</v>
      </c>
      <c r="M28" s="61">
        <f t="shared" si="3"/>
        <v>31.404820000000001</v>
      </c>
      <c r="N28" s="57">
        <f>L28-M28</f>
        <v>-31.404820000000001</v>
      </c>
      <c r="O28" s="52"/>
      <c r="P28" s="52"/>
      <c r="Q28" s="52"/>
    </row>
    <row r="29" spans="1:17" ht="120" x14ac:dyDescent="0.2">
      <c r="A29" s="6">
        <v>10</v>
      </c>
      <c r="B29" s="7" t="s">
        <v>93</v>
      </c>
      <c r="C29" s="11" t="s">
        <v>8</v>
      </c>
      <c r="D29" s="11" t="s">
        <v>21</v>
      </c>
      <c r="E29" s="11" t="s">
        <v>24</v>
      </c>
      <c r="F29" s="11" t="s">
        <v>35</v>
      </c>
      <c r="G29" s="11" t="s">
        <v>21</v>
      </c>
      <c r="H29" s="11" t="s">
        <v>193</v>
      </c>
      <c r="I29" s="11" t="s">
        <v>11</v>
      </c>
      <c r="J29" s="14" t="s">
        <v>190</v>
      </c>
      <c r="K29" s="62">
        <v>0</v>
      </c>
      <c r="L29" s="62">
        <v>0</v>
      </c>
      <c r="M29" s="62">
        <v>30.10341</v>
      </c>
      <c r="N29" s="62">
        <v>0</v>
      </c>
      <c r="O29" s="52"/>
      <c r="P29" s="52"/>
      <c r="Q29" s="52"/>
    </row>
    <row r="30" spans="1:17" ht="120" x14ac:dyDescent="0.2">
      <c r="A30" s="6">
        <v>11</v>
      </c>
      <c r="B30" s="7" t="s">
        <v>93</v>
      </c>
      <c r="C30" s="11" t="s">
        <v>8</v>
      </c>
      <c r="D30" s="11" t="s">
        <v>21</v>
      </c>
      <c r="E30" s="11" t="s">
        <v>24</v>
      </c>
      <c r="F30" s="11" t="s">
        <v>35</v>
      </c>
      <c r="G30" s="11" t="s">
        <v>21</v>
      </c>
      <c r="H30" s="11" t="s">
        <v>196</v>
      </c>
      <c r="I30" s="11" t="s">
        <v>11</v>
      </c>
      <c r="J30" s="14" t="s">
        <v>191</v>
      </c>
      <c r="K30" s="62">
        <v>0</v>
      </c>
      <c r="L30" s="40">
        <v>0</v>
      </c>
      <c r="M30" s="40">
        <v>1.30141</v>
      </c>
      <c r="N30" s="38">
        <f t="shared" ref="N30" si="4">L30-M30</f>
        <v>-1.30141</v>
      </c>
      <c r="O30" s="52"/>
      <c r="P30" s="52"/>
      <c r="Q30" s="52"/>
    </row>
    <row r="31" spans="1:17" ht="173.25" x14ac:dyDescent="0.2">
      <c r="A31" s="6">
        <v>12</v>
      </c>
      <c r="B31" s="34" t="s">
        <v>93</v>
      </c>
      <c r="C31" s="8" t="s">
        <v>8</v>
      </c>
      <c r="D31" s="8" t="s">
        <v>21</v>
      </c>
      <c r="E31" s="8" t="s">
        <v>24</v>
      </c>
      <c r="F31" s="8" t="s">
        <v>192</v>
      </c>
      <c r="G31" s="8" t="s">
        <v>21</v>
      </c>
      <c r="H31" s="8" t="s">
        <v>22</v>
      </c>
      <c r="I31" s="8" t="s">
        <v>11</v>
      </c>
      <c r="J31" s="20" t="s">
        <v>194</v>
      </c>
      <c r="K31" s="61">
        <f>K32</f>
        <v>0</v>
      </c>
      <c r="L31" s="61">
        <f t="shared" ref="L31:M31" si="5">L32</f>
        <v>0</v>
      </c>
      <c r="M31" s="61">
        <f t="shared" si="5"/>
        <v>95.007059999999996</v>
      </c>
      <c r="N31" s="38">
        <f t="shared" ref="N31:N40" si="6">L31-M31</f>
        <v>-95.007059999999996</v>
      </c>
      <c r="O31" s="52"/>
      <c r="P31" s="52"/>
      <c r="Q31" s="52"/>
    </row>
    <row r="32" spans="1:17" ht="186" customHeight="1" x14ac:dyDescent="0.2">
      <c r="A32" s="6">
        <v>13</v>
      </c>
      <c r="B32" s="7" t="s">
        <v>93</v>
      </c>
      <c r="C32" s="11" t="s">
        <v>8</v>
      </c>
      <c r="D32" s="11" t="s">
        <v>21</v>
      </c>
      <c r="E32" s="11" t="s">
        <v>24</v>
      </c>
      <c r="F32" s="11" t="s">
        <v>192</v>
      </c>
      <c r="G32" s="11" t="s">
        <v>21</v>
      </c>
      <c r="H32" s="11" t="s">
        <v>193</v>
      </c>
      <c r="I32" s="11" t="s">
        <v>11</v>
      </c>
      <c r="J32" s="14" t="s">
        <v>195</v>
      </c>
      <c r="K32" s="62">
        <v>0</v>
      </c>
      <c r="L32" s="40">
        <v>0</v>
      </c>
      <c r="M32" s="40">
        <v>95.007059999999996</v>
      </c>
      <c r="N32" s="38">
        <f t="shared" si="6"/>
        <v>-95.007059999999996</v>
      </c>
      <c r="O32" s="52"/>
      <c r="P32" s="52"/>
      <c r="Q32" s="52"/>
    </row>
    <row r="33" spans="1:17" ht="78.75" x14ac:dyDescent="0.2">
      <c r="A33" s="6">
        <v>14</v>
      </c>
      <c r="B33" s="34" t="s">
        <v>93</v>
      </c>
      <c r="C33" s="8" t="s">
        <v>8</v>
      </c>
      <c r="D33" s="8" t="s">
        <v>21</v>
      </c>
      <c r="E33" s="8" t="s">
        <v>24</v>
      </c>
      <c r="F33" s="8" t="s">
        <v>180</v>
      </c>
      <c r="G33" s="8" t="s">
        <v>21</v>
      </c>
      <c r="H33" s="8" t="s">
        <v>22</v>
      </c>
      <c r="I33" s="8" t="s">
        <v>11</v>
      </c>
      <c r="J33" s="20" t="s">
        <v>197</v>
      </c>
      <c r="K33" s="61">
        <f>K34</f>
        <v>0</v>
      </c>
      <c r="L33" s="61">
        <f t="shared" ref="L33:M33" si="7">L34</f>
        <v>0</v>
      </c>
      <c r="M33" s="61">
        <f t="shared" si="7"/>
        <v>136.0384</v>
      </c>
      <c r="N33" s="38">
        <f t="shared" si="6"/>
        <v>-136.0384</v>
      </c>
      <c r="O33" s="52"/>
      <c r="P33" s="52"/>
      <c r="Q33" s="52"/>
    </row>
    <row r="34" spans="1:17" ht="105" x14ac:dyDescent="0.2">
      <c r="A34" s="6">
        <v>15</v>
      </c>
      <c r="B34" s="7" t="s">
        <v>93</v>
      </c>
      <c r="C34" s="11" t="s">
        <v>8</v>
      </c>
      <c r="D34" s="11" t="s">
        <v>21</v>
      </c>
      <c r="E34" s="11" t="s">
        <v>24</v>
      </c>
      <c r="F34" s="11" t="s">
        <v>180</v>
      </c>
      <c r="G34" s="11" t="s">
        <v>21</v>
      </c>
      <c r="H34" s="11" t="s">
        <v>193</v>
      </c>
      <c r="I34" s="11" t="s">
        <v>11</v>
      </c>
      <c r="J34" s="14" t="s">
        <v>198</v>
      </c>
      <c r="K34" s="62">
        <v>0</v>
      </c>
      <c r="L34" s="40">
        <v>0</v>
      </c>
      <c r="M34" s="40">
        <v>136.0384</v>
      </c>
      <c r="N34" s="38">
        <f t="shared" si="6"/>
        <v>-136.0384</v>
      </c>
      <c r="O34" s="52"/>
      <c r="P34" s="52"/>
      <c r="Q34" s="52"/>
    </row>
    <row r="35" spans="1:17" ht="75" x14ac:dyDescent="0.2">
      <c r="A35" s="6">
        <v>16</v>
      </c>
      <c r="B35" s="34" t="s">
        <v>93</v>
      </c>
      <c r="C35" s="8" t="s">
        <v>8</v>
      </c>
      <c r="D35" s="8" t="s">
        <v>21</v>
      </c>
      <c r="E35" s="8" t="s">
        <v>24</v>
      </c>
      <c r="F35" s="8" t="s">
        <v>165</v>
      </c>
      <c r="G35" s="8" t="s">
        <v>21</v>
      </c>
      <c r="H35" s="8" t="s">
        <v>22</v>
      </c>
      <c r="I35" s="8" t="s">
        <v>11</v>
      </c>
      <c r="J35" s="59" t="s">
        <v>199</v>
      </c>
      <c r="K35" s="61">
        <f>K36</f>
        <v>0</v>
      </c>
      <c r="L35" s="61">
        <f t="shared" ref="L35:M35" si="8">L36</f>
        <v>0</v>
      </c>
      <c r="M35" s="61">
        <f t="shared" si="8"/>
        <v>1680.73416</v>
      </c>
      <c r="N35" s="38">
        <f t="shared" si="6"/>
        <v>-1680.73416</v>
      </c>
      <c r="O35" s="52"/>
      <c r="P35" s="52"/>
      <c r="Q35" s="52"/>
    </row>
    <row r="36" spans="1:17" ht="85.5" x14ac:dyDescent="0.2">
      <c r="A36" s="6">
        <v>17</v>
      </c>
      <c r="B36" s="7" t="s">
        <v>93</v>
      </c>
      <c r="C36" s="11" t="s">
        <v>8</v>
      </c>
      <c r="D36" s="11" t="s">
        <v>21</v>
      </c>
      <c r="E36" s="11" t="s">
        <v>24</v>
      </c>
      <c r="F36" s="11" t="s">
        <v>165</v>
      </c>
      <c r="G36" s="11" t="s">
        <v>21</v>
      </c>
      <c r="H36" s="11" t="s">
        <v>193</v>
      </c>
      <c r="I36" s="11" t="s">
        <v>11</v>
      </c>
      <c r="J36" s="63" t="s">
        <v>200</v>
      </c>
      <c r="K36" s="62">
        <v>0</v>
      </c>
      <c r="L36" s="40">
        <v>0</v>
      </c>
      <c r="M36" s="40">
        <v>1680.73416</v>
      </c>
      <c r="N36" s="38">
        <f t="shared" si="6"/>
        <v>-1680.73416</v>
      </c>
      <c r="O36" s="52"/>
      <c r="P36" s="52"/>
      <c r="Q36" s="52"/>
    </row>
    <row r="37" spans="1:17" ht="409.5" x14ac:dyDescent="0.2">
      <c r="A37" s="6">
        <v>18</v>
      </c>
      <c r="B37" s="34" t="s">
        <v>93</v>
      </c>
      <c r="C37" s="8" t="s">
        <v>8</v>
      </c>
      <c r="D37" s="8" t="s">
        <v>21</v>
      </c>
      <c r="E37" s="8" t="s">
        <v>24</v>
      </c>
      <c r="F37" s="8" t="s">
        <v>16</v>
      </c>
      <c r="G37" s="8" t="s">
        <v>21</v>
      </c>
      <c r="H37" s="8" t="s">
        <v>22</v>
      </c>
      <c r="I37" s="8" t="s">
        <v>11</v>
      </c>
      <c r="J37" s="20" t="s">
        <v>201</v>
      </c>
      <c r="K37" s="62">
        <f>K38</f>
        <v>0</v>
      </c>
      <c r="L37" s="62">
        <f t="shared" ref="L37:M37" si="9">L38</f>
        <v>0</v>
      </c>
      <c r="M37" s="62">
        <f t="shared" si="9"/>
        <v>89.344160000000002</v>
      </c>
      <c r="N37" s="38">
        <f t="shared" si="6"/>
        <v>-89.344160000000002</v>
      </c>
      <c r="O37" s="52"/>
      <c r="P37" s="52"/>
      <c r="Q37" s="52"/>
    </row>
    <row r="38" spans="1:17" ht="313.5" x14ac:dyDescent="0.2">
      <c r="A38" s="6">
        <v>19</v>
      </c>
      <c r="B38" s="7" t="s">
        <v>93</v>
      </c>
      <c r="C38" s="11" t="s">
        <v>8</v>
      </c>
      <c r="D38" s="11" t="s">
        <v>21</v>
      </c>
      <c r="E38" s="11" t="s">
        <v>24</v>
      </c>
      <c r="F38" s="11" t="s">
        <v>16</v>
      </c>
      <c r="G38" s="11" t="s">
        <v>21</v>
      </c>
      <c r="H38" s="11" t="s">
        <v>193</v>
      </c>
      <c r="I38" s="11" t="s">
        <v>11</v>
      </c>
      <c r="J38" s="63" t="s">
        <v>201</v>
      </c>
      <c r="K38" s="62">
        <v>0</v>
      </c>
      <c r="L38" s="40">
        <v>0</v>
      </c>
      <c r="M38" s="40">
        <v>89.344160000000002</v>
      </c>
      <c r="N38" s="38">
        <f t="shared" si="6"/>
        <v>-89.344160000000002</v>
      </c>
      <c r="O38" s="52"/>
      <c r="P38" s="52"/>
      <c r="Q38" s="52"/>
    </row>
    <row r="39" spans="1:17" ht="63" x14ac:dyDescent="0.2">
      <c r="A39" s="6">
        <v>20</v>
      </c>
      <c r="B39" s="34" t="s">
        <v>93</v>
      </c>
      <c r="C39" s="8" t="s">
        <v>8</v>
      </c>
      <c r="D39" s="8" t="s">
        <v>21</v>
      </c>
      <c r="E39" s="8" t="s">
        <v>24</v>
      </c>
      <c r="F39" s="8" t="s">
        <v>202</v>
      </c>
      <c r="G39" s="8" t="s">
        <v>21</v>
      </c>
      <c r="H39" s="8" t="s">
        <v>22</v>
      </c>
      <c r="I39" s="8" t="s">
        <v>11</v>
      </c>
      <c r="J39" s="20" t="s">
        <v>203</v>
      </c>
      <c r="K39" s="61">
        <f>K40</f>
        <v>0</v>
      </c>
      <c r="L39" s="61">
        <f t="shared" ref="L39:M39" si="10">L40</f>
        <v>0</v>
      </c>
      <c r="M39" s="61">
        <f t="shared" si="10"/>
        <v>6898.4196099999999</v>
      </c>
      <c r="N39" s="61">
        <f t="shared" si="6"/>
        <v>-6898.4196099999999</v>
      </c>
      <c r="O39" s="52"/>
      <c r="P39" s="52"/>
      <c r="Q39" s="52"/>
    </row>
    <row r="40" spans="1:17" ht="60" x14ac:dyDescent="0.2">
      <c r="A40" s="6">
        <v>21</v>
      </c>
      <c r="B40" s="7" t="s">
        <v>93</v>
      </c>
      <c r="C40" s="11" t="s">
        <v>8</v>
      </c>
      <c r="D40" s="11" t="s">
        <v>21</v>
      </c>
      <c r="E40" s="11" t="s">
        <v>24</v>
      </c>
      <c r="F40" s="11" t="s">
        <v>202</v>
      </c>
      <c r="G40" s="11" t="s">
        <v>21</v>
      </c>
      <c r="H40" s="11" t="s">
        <v>193</v>
      </c>
      <c r="I40" s="11" t="s">
        <v>11</v>
      </c>
      <c r="J40" s="14" t="s">
        <v>203</v>
      </c>
      <c r="K40" s="62">
        <v>0</v>
      </c>
      <c r="L40" s="40">
        <v>0</v>
      </c>
      <c r="M40" s="40">
        <v>6898.4196099999999</v>
      </c>
      <c r="N40" s="61">
        <f t="shared" si="6"/>
        <v>-6898.4196099999999</v>
      </c>
      <c r="O40" s="52"/>
      <c r="P40" s="52"/>
      <c r="Q40" s="52"/>
    </row>
    <row r="41" spans="1:17" ht="30.75" customHeight="1" x14ac:dyDescent="0.2">
      <c r="A41" s="6">
        <v>22</v>
      </c>
      <c r="B41" s="34" t="s">
        <v>93</v>
      </c>
      <c r="C41" s="34" t="s">
        <v>8</v>
      </c>
      <c r="D41" s="34" t="s">
        <v>27</v>
      </c>
      <c r="E41" s="34" t="s">
        <v>18</v>
      </c>
      <c r="F41" s="34" t="s">
        <v>19</v>
      </c>
      <c r="G41" s="34" t="s">
        <v>18</v>
      </c>
      <c r="H41" s="34" t="s">
        <v>22</v>
      </c>
      <c r="I41" s="34" t="s">
        <v>19</v>
      </c>
      <c r="J41" s="15" t="s">
        <v>80</v>
      </c>
      <c r="K41" s="61">
        <f>K42</f>
        <v>3164.9</v>
      </c>
      <c r="L41" s="41">
        <f t="shared" ref="L41:M41" si="11">L42</f>
        <v>3164.9</v>
      </c>
      <c r="M41" s="41">
        <f t="shared" si="11"/>
        <v>1358.8884799999998</v>
      </c>
      <c r="N41" s="38">
        <f t="shared" si="1"/>
        <v>1806.0115200000002</v>
      </c>
      <c r="O41" s="52"/>
      <c r="P41" s="52"/>
      <c r="Q41" s="52"/>
    </row>
    <row r="42" spans="1:17" ht="34.5" customHeight="1" x14ac:dyDescent="0.2">
      <c r="A42" s="6">
        <v>23</v>
      </c>
      <c r="B42" s="34" t="s">
        <v>93</v>
      </c>
      <c r="C42" s="34" t="s">
        <v>8</v>
      </c>
      <c r="D42" s="34" t="s">
        <v>27</v>
      </c>
      <c r="E42" s="34" t="s">
        <v>24</v>
      </c>
      <c r="F42" s="34" t="s">
        <v>19</v>
      </c>
      <c r="G42" s="34" t="s">
        <v>21</v>
      </c>
      <c r="H42" s="34" t="s">
        <v>22</v>
      </c>
      <c r="I42" s="34" t="s">
        <v>11</v>
      </c>
      <c r="J42" s="16" t="s">
        <v>28</v>
      </c>
      <c r="K42" s="61">
        <f>K44+K46+K48+K50</f>
        <v>3164.9</v>
      </c>
      <c r="L42" s="41">
        <f t="shared" ref="L42:N42" si="12">L44+L46+L48+L50</f>
        <v>3164.9</v>
      </c>
      <c r="M42" s="41">
        <f>M44+M46+M48+M50</f>
        <v>1358.8884799999998</v>
      </c>
      <c r="N42" s="41">
        <f t="shared" si="12"/>
        <v>1806.01152</v>
      </c>
      <c r="O42" s="52"/>
      <c r="P42" s="52"/>
      <c r="Q42" s="52"/>
    </row>
    <row r="43" spans="1:17" ht="77.25" customHeight="1" x14ac:dyDescent="0.2">
      <c r="A43" s="6">
        <f t="shared" si="2"/>
        <v>24</v>
      </c>
      <c r="B43" s="7" t="s">
        <v>93</v>
      </c>
      <c r="C43" s="10" t="s">
        <v>8</v>
      </c>
      <c r="D43" s="10" t="s">
        <v>27</v>
      </c>
      <c r="E43" s="10" t="s">
        <v>24</v>
      </c>
      <c r="F43" s="10">
        <v>230</v>
      </c>
      <c r="G43" s="10" t="s">
        <v>21</v>
      </c>
      <c r="H43" s="10" t="s">
        <v>22</v>
      </c>
      <c r="I43" s="10" t="s">
        <v>11</v>
      </c>
      <c r="J43" s="35" t="s">
        <v>95</v>
      </c>
      <c r="K43" s="62">
        <f>K44</f>
        <v>1686.2</v>
      </c>
      <c r="L43" s="40">
        <f t="shared" ref="L43:M43" si="13">L44</f>
        <v>1686.2</v>
      </c>
      <c r="M43" s="40">
        <f t="shared" si="13"/>
        <v>683.47347000000002</v>
      </c>
      <c r="N43" s="38">
        <f t="shared" si="1"/>
        <v>1002.72653</v>
      </c>
      <c r="O43" s="52"/>
      <c r="P43" s="52"/>
      <c r="Q43" s="52"/>
    </row>
    <row r="44" spans="1:17" ht="119.25" customHeight="1" x14ac:dyDescent="0.2">
      <c r="A44" s="6">
        <f t="shared" si="2"/>
        <v>25</v>
      </c>
      <c r="B44" s="7" t="s">
        <v>93</v>
      </c>
      <c r="C44" s="10" t="s">
        <v>8</v>
      </c>
      <c r="D44" s="10" t="s">
        <v>27</v>
      </c>
      <c r="E44" s="10" t="s">
        <v>24</v>
      </c>
      <c r="F44" s="10">
        <v>231</v>
      </c>
      <c r="G44" s="10" t="s">
        <v>21</v>
      </c>
      <c r="H44" s="10" t="s">
        <v>22</v>
      </c>
      <c r="I44" s="10" t="s">
        <v>11</v>
      </c>
      <c r="J44" s="14" t="s">
        <v>84</v>
      </c>
      <c r="K44" s="62">
        <v>1686.2</v>
      </c>
      <c r="L44" s="40">
        <v>1686.2</v>
      </c>
      <c r="M44" s="40">
        <v>683.47347000000002</v>
      </c>
      <c r="N44" s="38">
        <f t="shared" si="1"/>
        <v>1002.72653</v>
      </c>
      <c r="O44" s="52"/>
      <c r="P44" s="52"/>
      <c r="Q44" s="52"/>
    </row>
    <row r="45" spans="1:17" ht="100.5" customHeight="1" x14ac:dyDescent="0.2">
      <c r="A45" s="6">
        <f t="shared" si="2"/>
        <v>26</v>
      </c>
      <c r="B45" s="7" t="s">
        <v>93</v>
      </c>
      <c r="C45" s="10" t="s">
        <v>8</v>
      </c>
      <c r="D45" s="10" t="s">
        <v>27</v>
      </c>
      <c r="E45" s="10" t="s">
        <v>24</v>
      </c>
      <c r="F45" s="10">
        <v>240</v>
      </c>
      <c r="G45" s="10" t="s">
        <v>21</v>
      </c>
      <c r="H45" s="10" t="s">
        <v>22</v>
      </c>
      <c r="I45" s="10" t="s">
        <v>11</v>
      </c>
      <c r="J45" s="14" t="s">
        <v>96</v>
      </c>
      <c r="K45" s="62">
        <f>K46</f>
        <v>8.6</v>
      </c>
      <c r="L45" s="40">
        <f t="shared" ref="L45:M45" si="14">L46</f>
        <v>8.6</v>
      </c>
      <c r="M45" s="40">
        <f t="shared" si="14"/>
        <v>4.2086899999999998</v>
      </c>
      <c r="N45" s="38">
        <f t="shared" si="1"/>
        <v>4.3913099999999998</v>
      </c>
      <c r="O45" s="52"/>
      <c r="P45" s="52"/>
      <c r="Q45" s="52"/>
    </row>
    <row r="46" spans="1:17" ht="151.5" customHeight="1" x14ac:dyDescent="0.2">
      <c r="A46" s="6">
        <f t="shared" si="2"/>
        <v>27</v>
      </c>
      <c r="B46" s="7" t="s">
        <v>93</v>
      </c>
      <c r="C46" s="10" t="s">
        <v>8</v>
      </c>
      <c r="D46" s="10" t="s">
        <v>27</v>
      </c>
      <c r="E46" s="10" t="s">
        <v>24</v>
      </c>
      <c r="F46" s="10">
        <v>241</v>
      </c>
      <c r="G46" s="10" t="s">
        <v>21</v>
      </c>
      <c r="H46" s="10" t="s">
        <v>22</v>
      </c>
      <c r="I46" s="10" t="s">
        <v>11</v>
      </c>
      <c r="J46" s="14" t="s">
        <v>85</v>
      </c>
      <c r="K46" s="62">
        <v>8.6</v>
      </c>
      <c r="L46" s="40">
        <v>8.6</v>
      </c>
      <c r="M46" s="40">
        <v>4.2086899999999998</v>
      </c>
      <c r="N46" s="38">
        <f t="shared" si="1"/>
        <v>4.3913099999999998</v>
      </c>
      <c r="O46" s="52"/>
      <c r="P46" s="52"/>
      <c r="Q46" s="52"/>
    </row>
    <row r="47" spans="1:17" ht="84.75" customHeight="1" x14ac:dyDescent="0.2">
      <c r="A47" s="6">
        <f t="shared" si="2"/>
        <v>28</v>
      </c>
      <c r="B47" s="7" t="s">
        <v>93</v>
      </c>
      <c r="C47" s="10" t="s">
        <v>8</v>
      </c>
      <c r="D47" s="10" t="s">
        <v>27</v>
      </c>
      <c r="E47" s="10" t="s">
        <v>24</v>
      </c>
      <c r="F47" s="10">
        <v>250</v>
      </c>
      <c r="G47" s="10" t="s">
        <v>21</v>
      </c>
      <c r="H47" s="10" t="s">
        <v>22</v>
      </c>
      <c r="I47" s="10" t="s">
        <v>11</v>
      </c>
      <c r="J47" s="14" t="s">
        <v>97</v>
      </c>
      <c r="K47" s="62">
        <f>K48</f>
        <v>1732.5</v>
      </c>
      <c r="L47" s="40">
        <f t="shared" ref="L47" si="15">L48</f>
        <v>1732.5</v>
      </c>
      <c r="M47" s="40">
        <f>M48</f>
        <v>744.80426999999997</v>
      </c>
      <c r="N47" s="38">
        <f t="shared" si="1"/>
        <v>987.69573000000003</v>
      </c>
      <c r="O47" s="52"/>
      <c r="P47" s="52"/>
      <c r="Q47" s="52"/>
    </row>
    <row r="48" spans="1:17" ht="123" customHeight="1" x14ac:dyDescent="0.2">
      <c r="A48" s="6">
        <f t="shared" si="2"/>
        <v>29</v>
      </c>
      <c r="B48" s="7" t="s">
        <v>93</v>
      </c>
      <c r="C48" s="10" t="s">
        <v>8</v>
      </c>
      <c r="D48" s="10" t="s">
        <v>27</v>
      </c>
      <c r="E48" s="10" t="s">
        <v>24</v>
      </c>
      <c r="F48" s="10">
        <v>251</v>
      </c>
      <c r="G48" s="10" t="s">
        <v>21</v>
      </c>
      <c r="H48" s="10" t="s">
        <v>22</v>
      </c>
      <c r="I48" s="10" t="s">
        <v>11</v>
      </c>
      <c r="J48" s="14" t="s">
        <v>83</v>
      </c>
      <c r="K48" s="62">
        <v>1732.5</v>
      </c>
      <c r="L48" s="40">
        <v>1732.5</v>
      </c>
      <c r="M48" s="40">
        <v>744.80426999999997</v>
      </c>
      <c r="N48" s="38">
        <f t="shared" si="1"/>
        <v>987.69573000000003</v>
      </c>
      <c r="O48" s="52"/>
      <c r="P48" s="52"/>
      <c r="Q48" s="52"/>
    </row>
    <row r="49" spans="1:17" ht="83.25" customHeight="1" x14ac:dyDescent="0.2">
      <c r="A49" s="6">
        <f t="shared" si="2"/>
        <v>30</v>
      </c>
      <c r="B49" s="7" t="s">
        <v>93</v>
      </c>
      <c r="C49" s="10" t="s">
        <v>8</v>
      </c>
      <c r="D49" s="10" t="s">
        <v>27</v>
      </c>
      <c r="E49" s="10" t="s">
        <v>24</v>
      </c>
      <c r="F49" s="10">
        <v>260</v>
      </c>
      <c r="G49" s="10" t="s">
        <v>21</v>
      </c>
      <c r="H49" s="10" t="s">
        <v>22</v>
      </c>
      <c r="I49" s="10" t="s">
        <v>11</v>
      </c>
      <c r="J49" s="14" t="s">
        <v>98</v>
      </c>
      <c r="K49" s="62">
        <f>K50</f>
        <v>-262.39999999999998</v>
      </c>
      <c r="L49" s="40">
        <f t="shared" ref="L49:M49" si="16">L50</f>
        <v>-262.39999999999998</v>
      </c>
      <c r="M49" s="40">
        <f t="shared" si="16"/>
        <v>-73.597949999999997</v>
      </c>
      <c r="N49" s="38">
        <f t="shared" si="1"/>
        <v>-188.80204999999998</v>
      </c>
      <c r="O49" s="52"/>
      <c r="P49" s="52"/>
      <c r="Q49" s="52"/>
    </row>
    <row r="50" spans="1:17" ht="103.5" customHeight="1" x14ac:dyDescent="0.2">
      <c r="A50" s="6">
        <f t="shared" si="2"/>
        <v>31</v>
      </c>
      <c r="B50" s="7" t="s">
        <v>93</v>
      </c>
      <c r="C50" s="10" t="s">
        <v>8</v>
      </c>
      <c r="D50" s="10" t="s">
        <v>27</v>
      </c>
      <c r="E50" s="10" t="s">
        <v>24</v>
      </c>
      <c r="F50" s="10">
        <v>261</v>
      </c>
      <c r="G50" s="10" t="s">
        <v>21</v>
      </c>
      <c r="H50" s="10" t="s">
        <v>22</v>
      </c>
      <c r="I50" s="10" t="s">
        <v>11</v>
      </c>
      <c r="J50" s="14" t="s">
        <v>82</v>
      </c>
      <c r="K50" s="62">
        <v>-262.39999999999998</v>
      </c>
      <c r="L50" s="40">
        <v>-262.39999999999998</v>
      </c>
      <c r="M50" s="40">
        <v>-73.597949999999997</v>
      </c>
      <c r="N50" s="38">
        <f t="shared" si="1"/>
        <v>-188.80204999999998</v>
      </c>
      <c r="O50" s="52"/>
      <c r="P50" s="52"/>
      <c r="Q50" s="52"/>
    </row>
    <row r="51" spans="1:17" ht="22.5" customHeight="1" x14ac:dyDescent="0.2">
      <c r="A51" s="6">
        <f t="shared" si="2"/>
        <v>32</v>
      </c>
      <c r="B51" s="34" t="s">
        <v>93</v>
      </c>
      <c r="C51" s="8" t="s">
        <v>8</v>
      </c>
      <c r="D51" s="8" t="s">
        <v>29</v>
      </c>
      <c r="E51" s="8" t="s">
        <v>18</v>
      </c>
      <c r="F51" s="8" t="s">
        <v>19</v>
      </c>
      <c r="G51" s="8" t="s">
        <v>18</v>
      </c>
      <c r="H51" s="8" t="s">
        <v>22</v>
      </c>
      <c r="I51" s="8" t="s">
        <v>19</v>
      </c>
      <c r="J51" s="17" t="s">
        <v>30</v>
      </c>
      <c r="K51" s="61">
        <f>K52</f>
        <v>233.19242</v>
      </c>
      <c r="L51" s="41">
        <f t="shared" ref="L51:M52" si="17">L52</f>
        <v>233.19242</v>
      </c>
      <c r="M51" s="41">
        <f t="shared" si="17"/>
        <v>1237.2370000000001</v>
      </c>
      <c r="N51" s="38">
        <f t="shared" si="1"/>
        <v>-1004.0445800000001</v>
      </c>
      <c r="O51" s="52"/>
      <c r="P51" s="52"/>
      <c r="Q51" s="52"/>
    </row>
    <row r="52" spans="1:17" ht="22.5" customHeight="1" x14ac:dyDescent="0.2">
      <c r="A52" s="6">
        <f t="shared" si="2"/>
        <v>33</v>
      </c>
      <c r="B52" s="7" t="s">
        <v>93</v>
      </c>
      <c r="C52" s="11" t="s">
        <v>8</v>
      </c>
      <c r="D52" s="11" t="s">
        <v>29</v>
      </c>
      <c r="E52" s="11" t="s">
        <v>27</v>
      </c>
      <c r="F52" s="11" t="s">
        <v>19</v>
      </c>
      <c r="G52" s="11" t="s">
        <v>21</v>
      </c>
      <c r="H52" s="11" t="s">
        <v>22</v>
      </c>
      <c r="I52" s="11" t="s">
        <v>11</v>
      </c>
      <c r="J52" s="18" t="s">
        <v>31</v>
      </c>
      <c r="K52" s="62">
        <f>K53</f>
        <v>233.19242</v>
      </c>
      <c r="L52" s="40">
        <f t="shared" si="17"/>
        <v>233.19242</v>
      </c>
      <c r="M52" s="40">
        <f t="shared" si="17"/>
        <v>1237.2370000000001</v>
      </c>
      <c r="N52" s="38">
        <f t="shared" si="1"/>
        <v>-1004.0445800000001</v>
      </c>
      <c r="O52" s="52"/>
      <c r="P52" s="52"/>
      <c r="Q52" s="52"/>
    </row>
    <row r="53" spans="1:17" ht="18" customHeight="1" x14ac:dyDescent="0.2">
      <c r="A53" s="6">
        <f t="shared" si="2"/>
        <v>34</v>
      </c>
      <c r="B53" s="7" t="s">
        <v>93</v>
      </c>
      <c r="C53" s="11" t="s">
        <v>8</v>
      </c>
      <c r="D53" s="11" t="s">
        <v>29</v>
      </c>
      <c r="E53" s="11" t="s">
        <v>27</v>
      </c>
      <c r="F53" s="11" t="s">
        <v>26</v>
      </c>
      <c r="G53" s="11" t="s">
        <v>21</v>
      </c>
      <c r="H53" s="11" t="s">
        <v>22</v>
      </c>
      <c r="I53" s="11" t="s">
        <v>11</v>
      </c>
      <c r="J53" s="18" t="s">
        <v>31</v>
      </c>
      <c r="K53" s="62">
        <v>233.19242</v>
      </c>
      <c r="L53" s="40">
        <v>233.19242</v>
      </c>
      <c r="M53" s="40">
        <v>1237.2370000000001</v>
      </c>
      <c r="N53" s="38">
        <f t="shared" si="1"/>
        <v>-1004.0445800000001</v>
      </c>
      <c r="O53" s="52"/>
      <c r="P53" s="52"/>
      <c r="Q53" s="52"/>
    </row>
    <row r="54" spans="1:17" ht="23.25" customHeight="1" x14ac:dyDescent="0.2">
      <c r="A54" s="6">
        <f t="shared" si="2"/>
        <v>35</v>
      </c>
      <c r="B54" s="34" t="s">
        <v>93</v>
      </c>
      <c r="C54" s="8" t="s">
        <v>8</v>
      </c>
      <c r="D54" s="8" t="s">
        <v>32</v>
      </c>
      <c r="E54" s="8" t="s">
        <v>18</v>
      </c>
      <c r="F54" s="8" t="s">
        <v>19</v>
      </c>
      <c r="G54" s="8" t="s">
        <v>18</v>
      </c>
      <c r="H54" s="8" t="s">
        <v>22</v>
      </c>
      <c r="I54" s="8" t="s">
        <v>19</v>
      </c>
      <c r="J54" s="17" t="s">
        <v>33</v>
      </c>
      <c r="K54" s="61">
        <f>K56+K57</f>
        <v>15713.4</v>
      </c>
      <c r="L54" s="41">
        <f>L56+L57</f>
        <v>15713.4</v>
      </c>
      <c r="M54" s="41">
        <f>M56+M57</f>
        <v>3717.9336799999996</v>
      </c>
      <c r="N54" s="38">
        <f t="shared" si="1"/>
        <v>11995.46632</v>
      </c>
      <c r="O54" s="52"/>
      <c r="P54" s="52"/>
      <c r="Q54" s="52"/>
    </row>
    <row r="55" spans="1:17" ht="15.75" x14ac:dyDescent="0.2">
      <c r="A55" s="6">
        <f t="shared" si="2"/>
        <v>36</v>
      </c>
      <c r="B55" s="7" t="s">
        <v>93</v>
      </c>
      <c r="C55" s="11" t="s">
        <v>8</v>
      </c>
      <c r="D55" s="11" t="s">
        <v>32</v>
      </c>
      <c r="E55" s="11" t="s">
        <v>21</v>
      </c>
      <c r="F55" s="11" t="s">
        <v>19</v>
      </c>
      <c r="G55" s="11" t="s">
        <v>18</v>
      </c>
      <c r="H55" s="11" t="s">
        <v>22</v>
      </c>
      <c r="I55" s="11" t="s">
        <v>11</v>
      </c>
      <c r="J55" s="17" t="s">
        <v>34</v>
      </c>
      <c r="K55" s="62">
        <f>K56</f>
        <v>5384.1</v>
      </c>
      <c r="L55" s="40">
        <f>L56</f>
        <v>5384.1</v>
      </c>
      <c r="M55" s="40">
        <f>M56</f>
        <v>287.95477</v>
      </c>
      <c r="N55" s="38">
        <f t="shared" si="1"/>
        <v>5096.1452300000001</v>
      </c>
      <c r="O55" s="52"/>
      <c r="P55" s="52"/>
      <c r="Q55" s="52"/>
    </row>
    <row r="56" spans="1:17" ht="51" customHeight="1" x14ac:dyDescent="0.2">
      <c r="A56" s="6">
        <f t="shared" si="2"/>
        <v>37</v>
      </c>
      <c r="B56" s="7" t="s">
        <v>93</v>
      </c>
      <c r="C56" s="11" t="s">
        <v>8</v>
      </c>
      <c r="D56" s="11" t="s">
        <v>32</v>
      </c>
      <c r="E56" s="11" t="s">
        <v>21</v>
      </c>
      <c r="F56" s="11" t="s">
        <v>35</v>
      </c>
      <c r="G56" s="11" t="s">
        <v>9</v>
      </c>
      <c r="H56" s="11" t="s">
        <v>22</v>
      </c>
      <c r="I56" s="11" t="s">
        <v>11</v>
      </c>
      <c r="J56" s="14" t="s">
        <v>99</v>
      </c>
      <c r="K56" s="62">
        <v>5384.1</v>
      </c>
      <c r="L56" s="40">
        <v>5384.1</v>
      </c>
      <c r="M56" s="40">
        <v>287.95477</v>
      </c>
      <c r="N56" s="38">
        <f t="shared" si="1"/>
        <v>5096.1452300000001</v>
      </c>
      <c r="O56" s="52"/>
      <c r="P56" s="52"/>
      <c r="Q56" s="52"/>
    </row>
    <row r="57" spans="1:17" ht="21" customHeight="1" x14ac:dyDescent="0.2">
      <c r="A57" s="6">
        <f t="shared" si="2"/>
        <v>38</v>
      </c>
      <c r="B57" s="7" t="s">
        <v>93</v>
      </c>
      <c r="C57" s="11" t="s">
        <v>8</v>
      </c>
      <c r="D57" s="11" t="s">
        <v>32</v>
      </c>
      <c r="E57" s="11" t="s">
        <v>32</v>
      </c>
      <c r="F57" s="11" t="s">
        <v>19</v>
      </c>
      <c r="G57" s="11" t="s">
        <v>18</v>
      </c>
      <c r="H57" s="11" t="s">
        <v>22</v>
      </c>
      <c r="I57" s="11" t="s">
        <v>11</v>
      </c>
      <c r="J57" s="17" t="s">
        <v>36</v>
      </c>
      <c r="K57" s="62">
        <f>K58+K60</f>
        <v>10329.299999999999</v>
      </c>
      <c r="L57" s="40">
        <f>L58+L60</f>
        <v>10329.299999999999</v>
      </c>
      <c r="M57" s="40">
        <f>M58+M60</f>
        <v>3429.9789099999998</v>
      </c>
      <c r="N57" s="38">
        <f t="shared" si="1"/>
        <v>6899.3210899999995</v>
      </c>
      <c r="O57" s="52"/>
      <c r="P57" s="52"/>
      <c r="Q57" s="52"/>
    </row>
    <row r="58" spans="1:17" ht="21.75" customHeight="1" x14ac:dyDescent="0.2">
      <c r="A58" s="6">
        <f t="shared" si="2"/>
        <v>39</v>
      </c>
      <c r="B58" s="7" t="s">
        <v>93</v>
      </c>
      <c r="C58" s="11" t="s">
        <v>8</v>
      </c>
      <c r="D58" s="11" t="s">
        <v>32</v>
      </c>
      <c r="E58" s="11" t="s">
        <v>32</v>
      </c>
      <c r="F58" s="11" t="s">
        <v>35</v>
      </c>
      <c r="G58" s="11" t="s">
        <v>18</v>
      </c>
      <c r="H58" s="11" t="s">
        <v>22</v>
      </c>
      <c r="I58" s="11" t="s">
        <v>11</v>
      </c>
      <c r="J58" s="14" t="s">
        <v>57</v>
      </c>
      <c r="K58" s="62">
        <f>K59</f>
        <v>6900.3</v>
      </c>
      <c r="L58" s="40">
        <f>L59</f>
        <v>6900.3</v>
      </c>
      <c r="M58" s="40">
        <f>M59</f>
        <v>3107.3622399999999</v>
      </c>
      <c r="N58" s="38">
        <f t="shared" si="1"/>
        <v>3792.9377600000003</v>
      </c>
      <c r="O58" s="52"/>
      <c r="P58" s="52"/>
      <c r="Q58" s="52"/>
    </row>
    <row r="59" spans="1:17" ht="33.75" customHeight="1" x14ac:dyDescent="0.2">
      <c r="A59" s="6">
        <f t="shared" si="2"/>
        <v>40</v>
      </c>
      <c r="B59" s="7" t="s">
        <v>93</v>
      </c>
      <c r="C59" s="11" t="s">
        <v>8</v>
      </c>
      <c r="D59" s="11" t="s">
        <v>32</v>
      </c>
      <c r="E59" s="11" t="s">
        <v>32</v>
      </c>
      <c r="F59" s="11" t="s">
        <v>37</v>
      </c>
      <c r="G59" s="11" t="s">
        <v>9</v>
      </c>
      <c r="H59" s="11" t="s">
        <v>22</v>
      </c>
      <c r="I59" s="11" t="s">
        <v>11</v>
      </c>
      <c r="J59" s="19" t="s">
        <v>100</v>
      </c>
      <c r="K59" s="62">
        <v>6900.3</v>
      </c>
      <c r="L59" s="40">
        <v>6900.3</v>
      </c>
      <c r="M59" s="40">
        <v>3107.3622399999999</v>
      </c>
      <c r="N59" s="38">
        <f t="shared" si="1"/>
        <v>3792.9377600000003</v>
      </c>
      <c r="O59" s="52"/>
      <c r="P59" s="52"/>
      <c r="Q59" s="52"/>
    </row>
    <row r="60" spans="1:17" ht="19.5" customHeight="1" x14ac:dyDescent="0.2">
      <c r="A60" s="6">
        <f t="shared" si="2"/>
        <v>41</v>
      </c>
      <c r="B60" s="7" t="s">
        <v>93</v>
      </c>
      <c r="C60" s="11" t="s">
        <v>8</v>
      </c>
      <c r="D60" s="11" t="s">
        <v>32</v>
      </c>
      <c r="E60" s="11" t="s">
        <v>32</v>
      </c>
      <c r="F60" s="11" t="s">
        <v>59</v>
      </c>
      <c r="G60" s="11" t="s">
        <v>18</v>
      </c>
      <c r="H60" s="11" t="s">
        <v>22</v>
      </c>
      <c r="I60" s="11" t="s">
        <v>11</v>
      </c>
      <c r="J60" s="14" t="s">
        <v>58</v>
      </c>
      <c r="K60" s="62">
        <f>K61</f>
        <v>3429</v>
      </c>
      <c r="L60" s="40">
        <f>L61</f>
        <v>3429</v>
      </c>
      <c r="M60" s="40">
        <f>M61</f>
        <v>322.61667</v>
      </c>
      <c r="N60" s="38">
        <f t="shared" si="1"/>
        <v>3106.3833300000001</v>
      </c>
      <c r="O60" s="52"/>
      <c r="P60" s="52"/>
      <c r="Q60" s="52"/>
    </row>
    <row r="61" spans="1:17" ht="40.5" customHeight="1" x14ac:dyDescent="0.2">
      <c r="A61" s="6">
        <f t="shared" si="2"/>
        <v>42</v>
      </c>
      <c r="B61" s="7" t="s">
        <v>93</v>
      </c>
      <c r="C61" s="11" t="s">
        <v>8</v>
      </c>
      <c r="D61" s="11" t="s">
        <v>32</v>
      </c>
      <c r="E61" s="11" t="s">
        <v>32</v>
      </c>
      <c r="F61" s="11" t="s">
        <v>38</v>
      </c>
      <c r="G61" s="11" t="s">
        <v>9</v>
      </c>
      <c r="H61" s="11" t="s">
        <v>22</v>
      </c>
      <c r="I61" s="11" t="s">
        <v>11</v>
      </c>
      <c r="J61" s="14" t="s">
        <v>101</v>
      </c>
      <c r="K61" s="62">
        <v>3429</v>
      </c>
      <c r="L61" s="40">
        <v>3429</v>
      </c>
      <c r="M61" s="40">
        <v>322.61667</v>
      </c>
      <c r="N61" s="38">
        <f t="shared" si="1"/>
        <v>3106.3833300000001</v>
      </c>
      <c r="O61" s="52"/>
      <c r="P61" s="52"/>
      <c r="Q61" s="52"/>
    </row>
    <row r="62" spans="1:17" ht="51" customHeight="1" x14ac:dyDescent="0.2">
      <c r="A62" s="6">
        <f t="shared" si="2"/>
        <v>43</v>
      </c>
      <c r="B62" s="34" t="s">
        <v>19</v>
      </c>
      <c r="C62" s="8" t="s">
        <v>8</v>
      </c>
      <c r="D62" s="8" t="s">
        <v>6</v>
      </c>
      <c r="E62" s="8" t="s">
        <v>18</v>
      </c>
      <c r="F62" s="8" t="s">
        <v>19</v>
      </c>
      <c r="G62" s="8" t="s">
        <v>18</v>
      </c>
      <c r="H62" s="8" t="s">
        <v>22</v>
      </c>
      <c r="I62" s="8" t="s">
        <v>19</v>
      </c>
      <c r="J62" s="20" t="s">
        <v>39</v>
      </c>
      <c r="K62" s="61">
        <f>SUM(K63)</f>
        <v>3321.1</v>
      </c>
      <c r="L62" s="41">
        <f t="shared" ref="L62:M62" si="18">SUM(L63)</f>
        <v>3321.1</v>
      </c>
      <c r="M62" s="41">
        <f t="shared" si="18"/>
        <v>2494.9886200000001</v>
      </c>
      <c r="N62" s="38">
        <f t="shared" si="1"/>
        <v>826.11137999999983</v>
      </c>
      <c r="O62" s="52"/>
      <c r="P62" s="52"/>
      <c r="Q62" s="52"/>
    </row>
    <row r="63" spans="1:17" ht="101.25" customHeight="1" x14ac:dyDescent="0.2">
      <c r="A63" s="6">
        <f t="shared" si="2"/>
        <v>44</v>
      </c>
      <c r="B63" s="34" t="s">
        <v>94</v>
      </c>
      <c r="C63" s="8" t="s">
        <v>8</v>
      </c>
      <c r="D63" s="8" t="s">
        <v>6</v>
      </c>
      <c r="E63" s="8" t="s">
        <v>29</v>
      </c>
      <c r="F63" s="8" t="s">
        <v>19</v>
      </c>
      <c r="G63" s="8" t="s">
        <v>18</v>
      </c>
      <c r="H63" s="8" t="s">
        <v>22</v>
      </c>
      <c r="I63" s="8" t="s">
        <v>7</v>
      </c>
      <c r="J63" s="15" t="s">
        <v>102</v>
      </c>
      <c r="K63" s="61">
        <f>SUM(K64,+K66+K68)</f>
        <v>3321.1</v>
      </c>
      <c r="L63" s="41">
        <f>SUM(L64,+L66+L68)</f>
        <v>3321.1</v>
      </c>
      <c r="M63" s="41">
        <f>SUM(M64,+M66+M68)</f>
        <v>2494.9886200000001</v>
      </c>
      <c r="N63" s="38">
        <f t="shared" si="1"/>
        <v>826.11137999999983</v>
      </c>
      <c r="O63" s="52"/>
      <c r="P63" s="52"/>
      <c r="Q63" s="52"/>
    </row>
    <row r="64" spans="1:17" ht="66" customHeight="1" x14ac:dyDescent="0.2">
      <c r="A64" s="6">
        <f t="shared" si="2"/>
        <v>45</v>
      </c>
      <c r="B64" s="7" t="s">
        <v>94</v>
      </c>
      <c r="C64" s="11" t="s">
        <v>8</v>
      </c>
      <c r="D64" s="11" t="s">
        <v>6</v>
      </c>
      <c r="E64" s="11" t="s">
        <v>29</v>
      </c>
      <c r="F64" s="11" t="s">
        <v>26</v>
      </c>
      <c r="G64" s="11" t="s">
        <v>18</v>
      </c>
      <c r="H64" s="11" t="s">
        <v>22</v>
      </c>
      <c r="I64" s="11" t="s">
        <v>7</v>
      </c>
      <c r="J64" s="14" t="s">
        <v>104</v>
      </c>
      <c r="K64" s="62">
        <f>K65</f>
        <v>3081.9</v>
      </c>
      <c r="L64" s="40">
        <f>L65</f>
        <v>3081.9</v>
      </c>
      <c r="M64" s="40">
        <f>M65</f>
        <v>2241.69695</v>
      </c>
      <c r="N64" s="38">
        <f t="shared" si="1"/>
        <v>840.20305000000008</v>
      </c>
      <c r="O64" s="52"/>
      <c r="P64" s="52"/>
      <c r="Q64" s="52"/>
    </row>
    <row r="65" spans="1:17" ht="75.75" customHeight="1" x14ac:dyDescent="0.2">
      <c r="A65" s="6">
        <f t="shared" si="2"/>
        <v>46</v>
      </c>
      <c r="B65" s="7" t="s">
        <v>94</v>
      </c>
      <c r="C65" s="11" t="s">
        <v>8</v>
      </c>
      <c r="D65" s="11" t="s">
        <v>6</v>
      </c>
      <c r="E65" s="11" t="s">
        <v>29</v>
      </c>
      <c r="F65" s="11" t="s">
        <v>40</v>
      </c>
      <c r="G65" s="11" t="s">
        <v>9</v>
      </c>
      <c r="H65" s="11" t="s">
        <v>22</v>
      </c>
      <c r="I65" s="11" t="s">
        <v>7</v>
      </c>
      <c r="J65" s="14" t="s">
        <v>103</v>
      </c>
      <c r="K65" s="62">
        <v>3081.9</v>
      </c>
      <c r="L65" s="40">
        <v>3081.9</v>
      </c>
      <c r="M65" s="40">
        <v>2241.69695</v>
      </c>
      <c r="N65" s="38">
        <f t="shared" si="1"/>
        <v>840.20305000000008</v>
      </c>
      <c r="O65" s="52"/>
      <c r="P65" s="52"/>
      <c r="Q65" s="52"/>
    </row>
    <row r="66" spans="1:17" ht="81" customHeight="1" x14ac:dyDescent="0.2">
      <c r="A66" s="6">
        <f t="shared" si="2"/>
        <v>47</v>
      </c>
      <c r="B66" s="7" t="s">
        <v>94</v>
      </c>
      <c r="C66" s="11" t="s">
        <v>41</v>
      </c>
      <c r="D66" s="11" t="s">
        <v>6</v>
      </c>
      <c r="E66" s="11" t="s">
        <v>29</v>
      </c>
      <c r="F66" s="11" t="s">
        <v>42</v>
      </c>
      <c r="G66" s="11" t="s">
        <v>18</v>
      </c>
      <c r="H66" s="11" t="s">
        <v>22</v>
      </c>
      <c r="I66" s="11" t="s">
        <v>7</v>
      </c>
      <c r="J66" s="14" t="s">
        <v>106</v>
      </c>
      <c r="K66" s="62">
        <f>K67</f>
        <v>174.4</v>
      </c>
      <c r="L66" s="40">
        <f t="shared" ref="L66:M66" si="19">L67</f>
        <v>174.4</v>
      </c>
      <c r="M66" s="40">
        <f t="shared" si="19"/>
        <v>35.417670000000001</v>
      </c>
      <c r="N66" s="38">
        <f t="shared" si="1"/>
        <v>138.98232999999999</v>
      </c>
      <c r="O66" s="52"/>
      <c r="P66" s="52"/>
      <c r="Q66" s="52"/>
    </row>
    <row r="67" spans="1:17" ht="81" customHeight="1" x14ac:dyDescent="0.2">
      <c r="A67" s="6">
        <f t="shared" si="2"/>
        <v>48</v>
      </c>
      <c r="B67" s="7" t="s">
        <v>94</v>
      </c>
      <c r="C67" s="11" t="s">
        <v>41</v>
      </c>
      <c r="D67" s="11" t="s">
        <v>6</v>
      </c>
      <c r="E67" s="11" t="s">
        <v>29</v>
      </c>
      <c r="F67" s="11" t="s">
        <v>43</v>
      </c>
      <c r="G67" s="11" t="s">
        <v>9</v>
      </c>
      <c r="H67" s="11" t="s">
        <v>22</v>
      </c>
      <c r="I67" s="11" t="s">
        <v>7</v>
      </c>
      <c r="J67" s="14" t="s">
        <v>105</v>
      </c>
      <c r="K67" s="62">
        <v>174.4</v>
      </c>
      <c r="L67" s="40">
        <v>174.4</v>
      </c>
      <c r="M67" s="40">
        <v>35.417670000000001</v>
      </c>
      <c r="N67" s="38">
        <f t="shared" si="1"/>
        <v>138.98232999999999</v>
      </c>
      <c r="O67" s="52"/>
      <c r="P67" s="52"/>
      <c r="Q67" s="52"/>
    </row>
    <row r="68" spans="1:17" ht="49.5" customHeight="1" x14ac:dyDescent="0.2">
      <c r="A68" s="6">
        <f>A67+1</f>
        <v>49</v>
      </c>
      <c r="B68" s="7" t="s">
        <v>94</v>
      </c>
      <c r="C68" s="11" t="s">
        <v>8</v>
      </c>
      <c r="D68" s="11" t="s">
        <v>6</v>
      </c>
      <c r="E68" s="11" t="s">
        <v>29</v>
      </c>
      <c r="F68" s="11" t="s">
        <v>76</v>
      </c>
      <c r="G68" s="11" t="s">
        <v>18</v>
      </c>
      <c r="H68" s="11" t="s">
        <v>22</v>
      </c>
      <c r="I68" s="11" t="s">
        <v>7</v>
      </c>
      <c r="J68" s="14" t="s">
        <v>108</v>
      </c>
      <c r="K68" s="62">
        <f>K69</f>
        <v>64.8</v>
      </c>
      <c r="L68" s="62">
        <f t="shared" ref="L68:N68" si="20">L69</f>
        <v>64.8</v>
      </c>
      <c r="M68" s="62">
        <f t="shared" si="20"/>
        <v>217.874</v>
      </c>
      <c r="N68" s="61">
        <f t="shared" si="20"/>
        <v>-153.07400000000001</v>
      </c>
      <c r="O68" s="52"/>
      <c r="P68" s="52"/>
      <c r="Q68" s="52"/>
    </row>
    <row r="69" spans="1:17" ht="38.25" customHeight="1" x14ac:dyDescent="0.2">
      <c r="A69" s="6">
        <v>50</v>
      </c>
      <c r="B69" s="7" t="s">
        <v>94</v>
      </c>
      <c r="C69" s="11" t="s">
        <v>8</v>
      </c>
      <c r="D69" s="11" t="s">
        <v>6</v>
      </c>
      <c r="E69" s="11" t="s">
        <v>29</v>
      </c>
      <c r="F69" s="11" t="s">
        <v>75</v>
      </c>
      <c r="G69" s="11" t="s">
        <v>9</v>
      </c>
      <c r="H69" s="11" t="s">
        <v>22</v>
      </c>
      <c r="I69" s="11" t="s">
        <v>7</v>
      </c>
      <c r="J69" s="14" t="s">
        <v>107</v>
      </c>
      <c r="K69" s="62">
        <v>64.8</v>
      </c>
      <c r="L69" s="40">
        <v>64.8</v>
      </c>
      <c r="M69" s="40">
        <v>217.874</v>
      </c>
      <c r="N69" s="38">
        <f t="shared" ref="N69" si="21">L69-M69</f>
        <v>-153.07400000000001</v>
      </c>
      <c r="O69" s="52"/>
      <c r="P69" s="52"/>
      <c r="Q69" s="52"/>
    </row>
    <row r="70" spans="1:17" ht="34.5" customHeight="1" x14ac:dyDescent="0.2">
      <c r="A70" s="6">
        <v>51</v>
      </c>
      <c r="B70" s="34" t="s">
        <v>19</v>
      </c>
      <c r="C70" s="8" t="s">
        <v>8</v>
      </c>
      <c r="D70" s="8" t="s">
        <v>9</v>
      </c>
      <c r="E70" s="8" t="s">
        <v>18</v>
      </c>
      <c r="F70" s="8" t="s">
        <v>19</v>
      </c>
      <c r="G70" s="8" t="s">
        <v>18</v>
      </c>
      <c r="H70" s="8" t="s">
        <v>22</v>
      </c>
      <c r="I70" s="8" t="s">
        <v>19</v>
      </c>
      <c r="J70" s="45" t="s">
        <v>181</v>
      </c>
      <c r="K70" s="61">
        <f>K71</f>
        <v>0</v>
      </c>
      <c r="L70" s="61">
        <f t="shared" ref="L70:M70" si="22">L71</f>
        <v>0</v>
      </c>
      <c r="M70" s="61">
        <f t="shared" si="22"/>
        <v>28.066949999999999</v>
      </c>
      <c r="N70" s="38">
        <f t="shared" si="1"/>
        <v>-28.066949999999999</v>
      </c>
      <c r="O70" s="52"/>
      <c r="P70" s="52"/>
      <c r="Q70" s="52"/>
    </row>
    <row r="71" spans="1:17" ht="25.5" customHeight="1" x14ac:dyDescent="0.2">
      <c r="A71" s="6">
        <v>52</v>
      </c>
      <c r="B71" s="7" t="s">
        <v>94</v>
      </c>
      <c r="C71" s="11" t="s">
        <v>8</v>
      </c>
      <c r="D71" s="11" t="s">
        <v>9</v>
      </c>
      <c r="E71" s="11" t="s">
        <v>24</v>
      </c>
      <c r="F71" s="11" t="s">
        <v>19</v>
      </c>
      <c r="G71" s="11" t="s">
        <v>18</v>
      </c>
      <c r="H71" s="11" t="s">
        <v>22</v>
      </c>
      <c r="I71" s="11" t="s">
        <v>19</v>
      </c>
      <c r="J71" s="45" t="s">
        <v>182</v>
      </c>
      <c r="K71" s="62">
        <f>K72</f>
        <v>0</v>
      </c>
      <c r="L71" s="62">
        <f t="shared" ref="L71:M71" si="23">L72</f>
        <v>0</v>
      </c>
      <c r="M71" s="62">
        <f t="shared" si="23"/>
        <v>28.066949999999999</v>
      </c>
      <c r="N71" s="38">
        <f t="shared" si="1"/>
        <v>-28.066949999999999</v>
      </c>
      <c r="O71" s="52"/>
      <c r="P71" s="52"/>
      <c r="Q71" s="52"/>
    </row>
    <row r="72" spans="1:17" ht="26.25" customHeight="1" x14ac:dyDescent="0.2">
      <c r="A72" s="6">
        <v>53</v>
      </c>
      <c r="B72" s="7" t="s">
        <v>94</v>
      </c>
      <c r="C72" s="11" t="s">
        <v>8</v>
      </c>
      <c r="D72" s="11" t="s">
        <v>9</v>
      </c>
      <c r="E72" s="11" t="s">
        <v>24</v>
      </c>
      <c r="F72" s="11" t="s">
        <v>178</v>
      </c>
      <c r="G72" s="11" t="s">
        <v>18</v>
      </c>
      <c r="H72" s="11" t="s">
        <v>22</v>
      </c>
      <c r="I72" s="11" t="s">
        <v>19</v>
      </c>
      <c r="J72" s="60" t="s">
        <v>183</v>
      </c>
      <c r="K72" s="62">
        <f>K73</f>
        <v>0</v>
      </c>
      <c r="L72" s="62">
        <f t="shared" ref="L72:M72" si="24">L73</f>
        <v>0</v>
      </c>
      <c r="M72" s="62">
        <f t="shared" si="24"/>
        <v>28.066949999999999</v>
      </c>
      <c r="N72" s="38">
        <f t="shared" si="1"/>
        <v>-28.066949999999999</v>
      </c>
      <c r="O72" s="52"/>
      <c r="P72" s="52"/>
      <c r="Q72" s="52"/>
    </row>
    <row r="73" spans="1:17" ht="33" customHeight="1" x14ac:dyDescent="0.2">
      <c r="A73" s="6">
        <v>54</v>
      </c>
      <c r="B73" s="7" t="s">
        <v>94</v>
      </c>
      <c r="C73" s="11" t="s">
        <v>8</v>
      </c>
      <c r="D73" s="11" t="s">
        <v>9</v>
      </c>
      <c r="E73" s="11" t="s">
        <v>24</v>
      </c>
      <c r="F73" s="11" t="s">
        <v>179</v>
      </c>
      <c r="G73" s="11" t="s">
        <v>9</v>
      </c>
      <c r="H73" s="11" t="s">
        <v>22</v>
      </c>
      <c r="I73" s="11" t="s">
        <v>180</v>
      </c>
      <c r="J73" s="60" t="s">
        <v>184</v>
      </c>
      <c r="K73" s="62">
        <v>0</v>
      </c>
      <c r="L73" s="40">
        <v>0</v>
      </c>
      <c r="M73" s="40">
        <v>28.066949999999999</v>
      </c>
      <c r="N73" s="38">
        <f t="shared" si="1"/>
        <v>-28.066949999999999</v>
      </c>
      <c r="O73" s="52"/>
      <c r="P73" s="52"/>
      <c r="Q73" s="52"/>
    </row>
    <row r="74" spans="1:17" ht="33.75" hidden="1" customHeight="1" x14ac:dyDescent="0.2">
      <c r="A74" s="6">
        <f>A68+1</f>
        <v>50</v>
      </c>
      <c r="B74" s="7" t="s">
        <v>94</v>
      </c>
      <c r="C74" s="11" t="s">
        <v>8</v>
      </c>
      <c r="D74" s="11" t="s">
        <v>6</v>
      </c>
      <c r="E74" s="11" t="s">
        <v>29</v>
      </c>
      <c r="F74" s="11" t="s">
        <v>75</v>
      </c>
      <c r="G74" s="11" t="s">
        <v>9</v>
      </c>
      <c r="H74" s="11" t="s">
        <v>22</v>
      </c>
      <c r="I74" s="11" t="s">
        <v>7</v>
      </c>
      <c r="J74" s="58" t="s">
        <v>184</v>
      </c>
      <c r="K74" s="62">
        <v>0</v>
      </c>
      <c r="L74" s="40">
        <v>0</v>
      </c>
      <c r="M74" s="40">
        <v>0</v>
      </c>
      <c r="N74" s="38">
        <f t="shared" si="1"/>
        <v>0</v>
      </c>
      <c r="O74" s="52"/>
      <c r="P74" s="52"/>
      <c r="Q74" s="52"/>
    </row>
    <row r="75" spans="1:17" ht="31.5" customHeight="1" x14ac:dyDescent="0.2">
      <c r="A75" s="6">
        <v>55</v>
      </c>
      <c r="B75" s="34" t="s">
        <v>19</v>
      </c>
      <c r="C75" s="8" t="s">
        <v>8</v>
      </c>
      <c r="D75" s="8" t="s">
        <v>158</v>
      </c>
      <c r="E75" s="8" t="s">
        <v>18</v>
      </c>
      <c r="F75" s="8" t="s">
        <v>19</v>
      </c>
      <c r="G75" s="8" t="s">
        <v>18</v>
      </c>
      <c r="H75" s="8" t="s">
        <v>22</v>
      </c>
      <c r="I75" s="8" t="s">
        <v>19</v>
      </c>
      <c r="J75" s="43" t="s">
        <v>159</v>
      </c>
      <c r="K75" s="61">
        <f>K76</f>
        <v>0</v>
      </c>
      <c r="L75" s="41">
        <f t="shared" ref="L75:M76" si="25">L76</f>
        <v>0</v>
      </c>
      <c r="M75" s="41">
        <f t="shared" si="25"/>
        <v>168.38172</v>
      </c>
      <c r="N75" s="38">
        <f t="shared" si="1"/>
        <v>-168.38172</v>
      </c>
      <c r="O75" s="52"/>
      <c r="P75" s="52"/>
      <c r="Q75" s="52"/>
    </row>
    <row r="76" spans="1:17" ht="33" customHeight="1" x14ac:dyDescent="0.2">
      <c r="A76" s="6">
        <f t="shared" si="2"/>
        <v>56</v>
      </c>
      <c r="B76" s="7" t="s">
        <v>94</v>
      </c>
      <c r="C76" s="11" t="s">
        <v>8</v>
      </c>
      <c r="D76" s="11" t="s">
        <v>158</v>
      </c>
      <c r="E76" s="11" t="s">
        <v>32</v>
      </c>
      <c r="F76" s="11" t="s">
        <v>19</v>
      </c>
      <c r="G76" s="11" t="s">
        <v>18</v>
      </c>
      <c r="H76" s="11" t="s">
        <v>22</v>
      </c>
      <c r="I76" s="11" t="s">
        <v>160</v>
      </c>
      <c r="J76" s="43" t="s">
        <v>161</v>
      </c>
      <c r="K76" s="62">
        <f>K77</f>
        <v>0</v>
      </c>
      <c r="L76" s="40">
        <f t="shared" si="25"/>
        <v>0</v>
      </c>
      <c r="M76" s="40">
        <f t="shared" si="25"/>
        <v>168.38172</v>
      </c>
      <c r="N76" s="38">
        <f t="shared" si="1"/>
        <v>-168.38172</v>
      </c>
      <c r="O76" s="52"/>
      <c r="P76" s="52"/>
      <c r="Q76" s="52"/>
    </row>
    <row r="77" spans="1:17" ht="28.5" customHeight="1" x14ac:dyDescent="0.2">
      <c r="A77" s="6">
        <f t="shared" si="2"/>
        <v>57</v>
      </c>
      <c r="B77" s="7" t="s">
        <v>94</v>
      </c>
      <c r="C77" s="11" t="s">
        <v>8</v>
      </c>
      <c r="D77" s="11" t="s">
        <v>158</v>
      </c>
      <c r="E77" s="11" t="s">
        <v>32</v>
      </c>
      <c r="F77" s="11" t="s">
        <v>26</v>
      </c>
      <c r="G77" s="11" t="s">
        <v>18</v>
      </c>
      <c r="H77" s="11" t="s">
        <v>22</v>
      </c>
      <c r="I77" s="11" t="s">
        <v>160</v>
      </c>
      <c r="J77" s="44" t="s">
        <v>162</v>
      </c>
      <c r="K77" s="62">
        <f>K78</f>
        <v>0</v>
      </c>
      <c r="L77" s="40">
        <f>L78</f>
        <v>0</v>
      </c>
      <c r="M77" s="40">
        <f>M78</f>
        <v>168.38172</v>
      </c>
      <c r="N77" s="38">
        <f t="shared" si="1"/>
        <v>-168.38172</v>
      </c>
      <c r="O77" s="52"/>
      <c r="P77" s="52"/>
      <c r="Q77" s="52"/>
    </row>
    <row r="78" spans="1:17" ht="42.75" customHeight="1" x14ac:dyDescent="0.2">
      <c r="A78" s="6">
        <f>A77+1</f>
        <v>58</v>
      </c>
      <c r="B78" s="7" t="s">
        <v>94</v>
      </c>
      <c r="C78" s="11" t="s">
        <v>8</v>
      </c>
      <c r="D78" s="11" t="s">
        <v>158</v>
      </c>
      <c r="E78" s="11" t="s">
        <v>32</v>
      </c>
      <c r="F78" s="11" t="s">
        <v>40</v>
      </c>
      <c r="G78" s="11" t="s">
        <v>9</v>
      </c>
      <c r="H78" s="11" t="s">
        <v>22</v>
      </c>
      <c r="I78" s="11" t="s">
        <v>160</v>
      </c>
      <c r="J78" s="44" t="s">
        <v>163</v>
      </c>
      <c r="K78" s="62">
        <v>0</v>
      </c>
      <c r="L78" s="40">
        <v>0</v>
      </c>
      <c r="M78" s="40">
        <v>168.38172</v>
      </c>
      <c r="N78" s="38">
        <f t="shared" si="1"/>
        <v>-168.38172</v>
      </c>
      <c r="O78" s="52"/>
      <c r="P78" s="52"/>
      <c r="Q78" s="52"/>
    </row>
    <row r="79" spans="1:17" ht="27" customHeight="1" x14ac:dyDescent="0.2">
      <c r="A79" s="6">
        <v>59</v>
      </c>
      <c r="B79" s="34" t="s">
        <v>19</v>
      </c>
      <c r="C79" s="8" t="s">
        <v>8</v>
      </c>
      <c r="D79" s="8" t="s">
        <v>164</v>
      </c>
      <c r="E79" s="8" t="s">
        <v>18</v>
      </c>
      <c r="F79" s="8" t="s">
        <v>19</v>
      </c>
      <c r="G79" s="8" t="s">
        <v>18</v>
      </c>
      <c r="H79" s="8" t="s">
        <v>22</v>
      </c>
      <c r="I79" s="8" t="s">
        <v>19</v>
      </c>
      <c r="J79" s="54" t="s">
        <v>166</v>
      </c>
      <c r="K79" s="61">
        <f>K80</f>
        <v>0</v>
      </c>
      <c r="L79" s="41">
        <f t="shared" ref="L79:M79" si="26">L80</f>
        <v>0</v>
      </c>
      <c r="M79" s="41">
        <f t="shared" si="26"/>
        <v>3.5</v>
      </c>
      <c r="N79" s="38">
        <f t="shared" si="1"/>
        <v>-3.5</v>
      </c>
      <c r="O79" s="52"/>
      <c r="P79" s="52"/>
      <c r="Q79" s="52"/>
    </row>
    <row r="80" spans="1:17" ht="44.25" customHeight="1" x14ac:dyDescent="0.2">
      <c r="A80" s="6">
        <v>60</v>
      </c>
      <c r="B80" s="7" t="s">
        <v>94</v>
      </c>
      <c r="C80" s="11" t="s">
        <v>8</v>
      </c>
      <c r="D80" s="11" t="s">
        <v>164</v>
      </c>
      <c r="E80" s="11" t="s">
        <v>24</v>
      </c>
      <c r="F80" s="11" t="s">
        <v>19</v>
      </c>
      <c r="G80" s="11" t="s">
        <v>24</v>
      </c>
      <c r="H80" s="11" t="s">
        <v>22</v>
      </c>
      <c r="I80" s="11" t="s">
        <v>165</v>
      </c>
      <c r="J80" s="44" t="s">
        <v>167</v>
      </c>
      <c r="K80" s="62">
        <f>K81</f>
        <v>0</v>
      </c>
      <c r="L80" s="40">
        <f t="shared" ref="L80:M80" si="27">L81</f>
        <v>0</v>
      </c>
      <c r="M80" s="40">
        <f t="shared" si="27"/>
        <v>3.5</v>
      </c>
      <c r="N80" s="38">
        <f t="shared" si="1"/>
        <v>-3.5</v>
      </c>
      <c r="O80" s="52"/>
      <c r="P80" s="52"/>
      <c r="Q80" s="52"/>
    </row>
    <row r="81" spans="1:17" ht="47.25" customHeight="1" x14ac:dyDescent="0.2">
      <c r="A81" s="6">
        <v>61</v>
      </c>
      <c r="B81" s="7" t="s">
        <v>94</v>
      </c>
      <c r="C81" s="11" t="s">
        <v>8</v>
      </c>
      <c r="D81" s="11" t="s">
        <v>164</v>
      </c>
      <c r="E81" s="11" t="s">
        <v>24</v>
      </c>
      <c r="F81" s="11" t="s">
        <v>42</v>
      </c>
      <c r="G81" s="11" t="s">
        <v>24</v>
      </c>
      <c r="H81" s="11" t="s">
        <v>22</v>
      </c>
      <c r="I81" s="11" t="s">
        <v>165</v>
      </c>
      <c r="J81" s="44" t="s">
        <v>168</v>
      </c>
      <c r="K81" s="62">
        <v>0</v>
      </c>
      <c r="L81" s="40">
        <v>0</v>
      </c>
      <c r="M81" s="40">
        <v>3.5</v>
      </c>
      <c r="N81" s="38">
        <f t="shared" si="1"/>
        <v>-3.5</v>
      </c>
      <c r="O81" s="52"/>
      <c r="P81" s="52"/>
      <c r="Q81" s="52"/>
    </row>
    <row r="82" spans="1:17" ht="15.75" x14ac:dyDescent="0.2">
      <c r="A82" s="6">
        <v>62</v>
      </c>
      <c r="B82" s="34" t="s">
        <v>19</v>
      </c>
      <c r="C82" s="8" t="s">
        <v>10</v>
      </c>
      <c r="D82" s="8" t="s">
        <v>18</v>
      </c>
      <c r="E82" s="8" t="s">
        <v>18</v>
      </c>
      <c r="F82" s="8" t="s">
        <v>19</v>
      </c>
      <c r="G82" s="8" t="s">
        <v>18</v>
      </c>
      <c r="H82" s="8" t="s">
        <v>22</v>
      </c>
      <c r="I82" s="8" t="s">
        <v>19</v>
      </c>
      <c r="J82" s="17" t="s">
        <v>44</v>
      </c>
      <c r="K82" s="61">
        <f>K83+K116+K125+K121</f>
        <v>135824.37226</v>
      </c>
      <c r="L82" s="41">
        <f>L83+L116+L125+L121</f>
        <v>152807.37326000002</v>
      </c>
      <c r="M82" s="41">
        <f>M83+M116+M125+M121</f>
        <v>6593.59</v>
      </c>
      <c r="N82" s="38">
        <f t="shared" si="1"/>
        <v>146213.78326000003</v>
      </c>
      <c r="O82" s="52"/>
      <c r="P82" s="52"/>
      <c r="Q82" s="52"/>
    </row>
    <row r="83" spans="1:17" ht="35.25" customHeight="1" x14ac:dyDescent="0.2">
      <c r="A83" s="6">
        <f t="shared" si="2"/>
        <v>63</v>
      </c>
      <c r="B83" s="7" t="s">
        <v>94</v>
      </c>
      <c r="C83" s="8" t="s">
        <v>10</v>
      </c>
      <c r="D83" s="8" t="s">
        <v>24</v>
      </c>
      <c r="E83" s="8" t="s">
        <v>18</v>
      </c>
      <c r="F83" s="8" t="s">
        <v>19</v>
      </c>
      <c r="G83" s="8" t="s">
        <v>18</v>
      </c>
      <c r="H83" s="8" t="s">
        <v>22</v>
      </c>
      <c r="I83" s="8" t="s">
        <v>19</v>
      </c>
      <c r="J83" s="20" t="s">
        <v>45</v>
      </c>
      <c r="K83" s="61">
        <f>K84+K88+K104+K100</f>
        <v>135697.77426000001</v>
      </c>
      <c r="L83" s="41">
        <f>L84+L88+L104+L100</f>
        <v>152680.77526000002</v>
      </c>
      <c r="M83" s="41">
        <f>M84+M88+M104+M100</f>
        <v>6593.59</v>
      </c>
      <c r="N83" s="38">
        <f t="shared" si="1"/>
        <v>146087.18526000003</v>
      </c>
      <c r="O83" s="52"/>
      <c r="P83" s="52"/>
      <c r="Q83" s="52"/>
    </row>
    <row r="84" spans="1:17" ht="31.5" x14ac:dyDescent="0.2">
      <c r="A84" s="6">
        <f t="shared" si="2"/>
        <v>64</v>
      </c>
      <c r="B84" s="34" t="s">
        <v>94</v>
      </c>
      <c r="C84" s="8" t="s">
        <v>10</v>
      </c>
      <c r="D84" s="8" t="s">
        <v>24</v>
      </c>
      <c r="E84" s="8" t="s">
        <v>78</v>
      </c>
      <c r="F84" s="8" t="s">
        <v>19</v>
      </c>
      <c r="G84" s="8" t="s">
        <v>18</v>
      </c>
      <c r="H84" s="8" t="s">
        <v>22</v>
      </c>
      <c r="I84" s="8" t="s">
        <v>16</v>
      </c>
      <c r="J84" s="20" t="s">
        <v>79</v>
      </c>
      <c r="K84" s="61">
        <f>K85</f>
        <v>4618.3999999999996</v>
      </c>
      <c r="L84" s="41">
        <f t="shared" ref="L84:M86" si="28">L85</f>
        <v>4618.3999999999996</v>
      </c>
      <c r="M84" s="41">
        <f t="shared" si="28"/>
        <v>2309.4</v>
      </c>
      <c r="N84" s="38">
        <f t="shared" si="1"/>
        <v>2308.9999999999995</v>
      </c>
      <c r="O84" s="52"/>
      <c r="P84" s="52"/>
      <c r="Q84" s="52"/>
    </row>
    <row r="85" spans="1:17" ht="19.5" customHeight="1" x14ac:dyDescent="0.2">
      <c r="A85" s="6">
        <f t="shared" si="2"/>
        <v>65</v>
      </c>
      <c r="B85" s="7" t="s">
        <v>94</v>
      </c>
      <c r="C85" s="11" t="s">
        <v>10</v>
      </c>
      <c r="D85" s="11" t="s">
        <v>24</v>
      </c>
      <c r="E85" s="11" t="s">
        <v>12</v>
      </c>
      <c r="F85" s="11" t="s">
        <v>46</v>
      </c>
      <c r="G85" s="11" t="s">
        <v>18</v>
      </c>
      <c r="H85" s="11" t="s">
        <v>22</v>
      </c>
      <c r="I85" s="11" t="s">
        <v>16</v>
      </c>
      <c r="J85" s="14" t="s">
        <v>109</v>
      </c>
      <c r="K85" s="62">
        <f>K86</f>
        <v>4618.3999999999996</v>
      </c>
      <c r="L85" s="40">
        <f t="shared" si="28"/>
        <v>4618.3999999999996</v>
      </c>
      <c r="M85" s="40">
        <f t="shared" si="28"/>
        <v>2309.4</v>
      </c>
      <c r="N85" s="38">
        <f t="shared" si="1"/>
        <v>2308.9999999999995</v>
      </c>
      <c r="O85" s="52"/>
      <c r="P85" s="52"/>
      <c r="Q85" s="52"/>
    </row>
    <row r="86" spans="1:17" ht="51.75" customHeight="1" x14ac:dyDescent="0.2">
      <c r="A86" s="6">
        <f t="shared" si="2"/>
        <v>66</v>
      </c>
      <c r="B86" s="7" t="s">
        <v>94</v>
      </c>
      <c r="C86" s="11" t="s">
        <v>10</v>
      </c>
      <c r="D86" s="11" t="s">
        <v>24</v>
      </c>
      <c r="E86" s="11" t="s">
        <v>12</v>
      </c>
      <c r="F86" s="11" t="s">
        <v>46</v>
      </c>
      <c r="G86" s="11" t="s">
        <v>9</v>
      </c>
      <c r="H86" s="11" t="s">
        <v>22</v>
      </c>
      <c r="I86" s="11" t="s">
        <v>16</v>
      </c>
      <c r="J86" s="14" t="s">
        <v>110</v>
      </c>
      <c r="K86" s="70">
        <f>K87</f>
        <v>4618.3999999999996</v>
      </c>
      <c r="L86" s="39">
        <f t="shared" si="28"/>
        <v>4618.3999999999996</v>
      </c>
      <c r="M86" s="39">
        <f t="shared" si="28"/>
        <v>2309.4</v>
      </c>
      <c r="N86" s="38">
        <f t="shared" si="1"/>
        <v>2308.9999999999995</v>
      </c>
      <c r="O86" s="52"/>
      <c r="P86" s="52"/>
      <c r="Q86" s="52"/>
    </row>
    <row r="87" spans="1:17" ht="33" customHeight="1" x14ac:dyDescent="0.2">
      <c r="A87" s="6">
        <f t="shared" si="2"/>
        <v>67</v>
      </c>
      <c r="B87" s="7" t="s">
        <v>94</v>
      </c>
      <c r="C87" s="11" t="s">
        <v>10</v>
      </c>
      <c r="D87" s="11" t="s">
        <v>24</v>
      </c>
      <c r="E87" s="11" t="s">
        <v>12</v>
      </c>
      <c r="F87" s="11" t="s">
        <v>46</v>
      </c>
      <c r="G87" s="11" t="s">
        <v>9</v>
      </c>
      <c r="H87" s="11" t="s">
        <v>47</v>
      </c>
      <c r="I87" s="11" t="s">
        <v>16</v>
      </c>
      <c r="J87" s="37" t="s">
        <v>54</v>
      </c>
      <c r="K87" s="70">
        <v>4618.3999999999996</v>
      </c>
      <c r="L87" s="39">
        <v>4618.3999999999996</v>
      </c>
      <c r="M87" s="39">
        <v>2309.4</v>
      </c>
      <c r="N87" s="38">
        <f t="shared" si="1"/>
        <v>2308.9999999999995</v>
      </c>
      <c r="O87" s="52"/>
      <c r="P87" s="52"/>
      <c r="Q87" s="52"/>
    </row>
    <row r="88" spans="1:17" ht="36" customHeight="1" x14ac:dyDescent="0.2">
      <c r="A88" s="6">
        <f t="shared" si="2"/>
        <v>68</v>
      </c>
      <c r="B88" s="34" t="s">
        <v>94</v>
      </c>
      <c r="C88" s="8" t="s">
        <v>10</v>
      </c>
      <c r="D88" s="8" t="s">
        <v>24</v>
      </c>
      <c r="E88" s="8" t="s">
        <v>17</v>
      </c>
      <c r="F88" s="8" t="s">
        <v>19</v>
      </c>
      <c r="G88" s="8" t="s">
        <v>18</v>
      </c>
      <c r="H88" s="8" t="s">
        <v>22</v>
      </c>
      <c r="I88" s="8" t="s">
        <v>16</v>
      </c>
      <c r="J88" s="20" t="s">
        <v>111</v>
      </c>
      <c r="K88" s="57">
        <f>K89+K91</f>
        <v>121510.10876</v>
      </c>
      <c r="L88" s="38">
        <f t="shared" ref="L88:M88" si="29">L89+L91</f>
        <v>138477.60876</v>
      </c>
      <c r="M88" s="38">
        <f t="shared" si="29"/>
        <v>0</v>
      </c>
      <c r="N88" s="38">
        <f t="shared" si="1"/>
        <v>138477.60876</v>
      </c>
      <c r="O88" s="52"/>
      <c r="P88" s="52"/>
      <c r="Q88" s="52"/>
    </row>
    <row r="89" spans="1:17" ht="34.9" customHeight="1" x14ac:dyDescent="0.2">
      <c r="A89" s="6">
        <f t="shared" si="2"/>
        <v>69</v>
      </c>
      <c r="B89" s="7" t="s">
        <v>94</v>
      </c>
      <c r="C89" s="11" t="s">
        <v>10</v>
      </c>
      <c r="D89" s="11" t="s">
        <v>24</v>
      </c>
      <c r="E89" s="11" t="s">
        <v>15</v>
      </c>
      <c r="F89" s="11" t="s">
        <v>49</v>
      </c>
      <c r="G89" s="11" t="s">
        <v>18</v>
      </c>
      <c r="H89" s="11" t="s">
        <v>22</v>
      </c>
      <c r="I89" s="11" t="s">
        <v>16</v>
      </c>
      <c r="J89" s="19" t="s">
        <v>112</v>
      </c>
      <c r="K89" s="70">
        <f>K90</f>
        <v>8639.1087599999992</v>
      </c>
      <c r="L89" s="39">
        <f t="shared" ref="L89:M89" si="30">L90</f>
        <v>8639.1087599999992</v>
      </c>
      <c r="M89" s="39">
        <f t="shared" si="30"/>
        <v>0</v>
      </c>
      <c r="N89" s="38">
        <f t="shared" si="1"/>
        <v>8639.1087599999992</v>
      </c>
      <c r="O89" s="52"/>
      <c r="P89" s="52"/>
      <c r="Q89" s="52"/>
    </row>
    <row r="90" spans="1:17" ht="36" customHeight="1" x14ac:dyDescent="0.2">
      <c r="A90" s="6">
        <f t="shared" si="2"/>
        <v>70</v>
      </c>
      <c r="B90" s="7" t="s">
        <v>94</v>
      </c>
      <c r="C90" s="11" t="s">
        <v>10</v>
      </c>
      <c r="D90" s="11" t="s">
        <v>24</v>
      </c>
      <c r="E90" s="11" t="s">
        <v>15</v>
      </c>
      <c r="F90" s="11" t="s">
        <v>49</v>
      </c>
      <c r="G90" s="11" t="s">
        <v>9</v>
      </c>
      <c r="H90" s="11" t="s">
        <v>22</v>
      </c>
      <c r="I90" s="11" t="s">
        <v>16</v>
      </c>
      <c r="J90" s="14" t="s">
        <v>113</v>
      </c>
      <c r="K90" s="70">
        <v>8639.1087599999992</v>
      </c>
      <c r="L90" s="39">
        <v>8639.1087599999992</v>
      </c>
      <c r="M90" s="39">
        <v>0</v>
      </c>
      <c r="N90" s="38">
        <f t="shared" si="1"/>
        <v>8639.1087599999992</v>
      </c>
      <c r="O90" s="53"/>
      <c r="P90" s="52"/>
      <c r="Q90" s="52"/>
    </row>
    <row r="91" spans="1:17" ht="21.75" customHeight="1" x14ac:dyDescent="0.2">
      <c r="A91" s="6">
        <f t="shared" si="2"/>
        <v>71</v>
      </c>
      <c r="B91" s="34" t="s">
        <v>94</v>
      </c>
      <c r="C91" s="8" t="s">
        <v>10</v>
      </c>
      <c r="D91" s="8" t="s">
        <v>24</v>
      </c>
      <c r="E91" s="8" t="s">
        <v>124</v>
      </c>
      <c r="F91" s="8" t="s">
        <v>48</v>
      </c>
      <c r="G91" s="8" t="s">
        <v>18</v>
      </c>
      <c r="H91" s="8" t="s">
        <v>22</v>
      </c>
      <c r="I91" s="8" t="s">
        <v>16</v>
      </c>
      <c r="J91" s="20" t="s">
        <v>125</v>
      </c>
      <c r="K91" s="57">
        <f>K92</f>
        <v>112871</v>
      </c>
      <c r="L91" s="38">
        <f t="shared" ref="L91:M91" si="31">L92</f>
        <v>129838.5</v>
      </c>
      <c r="M91" s="38">
        <f t="shared" si="31"/>
        <v>0</v>
      </c>
      <c r="N91" s="38">
        <f t="shared" si="1"/>
        <v>129838.5</v>
      </c>
      <c r="O91" s="53"/>
      <c r="P91" s="52"/>
      <c r="Q91" s="52"/>
    </row>
    <row r="92" spans="1:17" ht="22.5" customHeight="1" x14ac:dyDescent="0.2">
      <c r="A92" s="6">
        <f>A91+1</f>
        <v>72</v>
      </c>
      <c r="B92" s="34" t="s">
        <v>94</v>
      </c>
      <c r="C92" s="8" t="s">
        <v>10</v>
      </c>
      <c r="D92" s="8" t="s">
        <v>24</v>
      </c>
      <c r="E92" s="8" t="s">
        <v>124</v>
      </c>
      <c r="F92" s="8" t="s">
        <v>48</v>
      </c>
      <c r="G92" s="8" t="s">
        <v>9</v>
      </c>
      <c r="H92" s="8" t="s">
        <v>22</v>
      </c>
      <c r="I92" s="8" t="s">
        <v>16</v>
      </c>
      <c r="J92" s="20" t="s">
        <v>126</v>
      </c>
      <c r="K92" s="57">
        <f>K96+K98+K97+K99+K94+K95+K93</f>
        <v>112871</v>
      </c>
      <c r="L92" s="57">
        <f t="shared" ref="L92:M92" si="32">L96+L98+L97+L99+L94+L95+L93</f>
        <v>129838.5</v>
      </c>
      <c r="M92" s="57">
        <f t="shared" si="32"/>
        <v>0</v>
      </c>
      <c r="N92" s="38">
        <f t="shared" si="1"/>
        <v>129838.5</v>
      </c>
      <c r="O92" s="53"/>
      <c r="P92" s="52"/>
      <c r="Q92" s="52"/>
    </row>
    <row r="93" spans="1:17" ht="156" customHeight="1" x14ac:dyDescent="0.2">
      <c r="A93" s="6">
        <v>73</v>
      </c>
      <c r="B93" s="7" t="s">
        <v>94</v>
      </c>
      <c r="C93" s="11" t="s">
        <v>10</v>
      </c>
      <c r="D93" s="11" t="s">
        <v>24</v>
      </c>
      <c r="E93" s="11" t="s">
        <v>124</v>
      </c>
      <c r="F93" s="11" t="s">
        <v>48</v>
      </c>
      <c r="G93" s="11" t="s">
        <v>9</v>
      </c>
      <c r="H93" s="11" t="s">
        <v>131</v>
      </c>
      <c r="I93" s="11" t="s">
        <v>16</v>
      </c>
      <c r="J93" s="14" t="s">
        <v>132</v>
      </c>
      <c r="K93" s="70">
        <v>0</v>
      </c>
      <c r="L93" s="39">
        <v>16967.5</v>
      </c>
      <c r="M93" s="39">
        <v>0</v>
      </c>
      <c r="N93" s="38">
        <f t="shared" si="1"/>
        <v>16967.5</v>
      </c>
      <c r="O93" s="56"/>
      <c r="P93" s="52"/>
      <c r="Q93" s="52"/>
    </row>
    <row r="94" spans="1:17" ht="117.75" customHeight="1" x14ac:dyDescent="0.2">
      <c r="A94" s="6">
        <v>74</v>
      </c>
      <c r="B94" s="7" t="s">
        <v>94</v>
      </c>
      <c r="C94" s="11" t="s">
        <v>10</v>
      </c>
      <c r="D94" s="11" t="s">
        <v>24</v>
      </c>
      <c r="E94" s="11" t="s">
        <v>124</v>
      </c>
      <c r="F94" s="11" t="s">
        <v>48</v>
      </c>
      <c r="G94" s="11" t="s">
        <v>9</v>
      </c>
      <c r="H94" s="11" t="s">
        <v>170</v>
      </c>
      <c r="I94" s="11" t="s">
        <v>16</v>
      </c>
      <c r="J94" s="14" t="s">
        <v>171</v>
      </c>
      <c r="K94" s="70">
        <v>49000</v>
      </c>
      <c r="L94" s="39">
        <v>49000</v>
      </c>
      <c r="M94" s="39">
        <v>0</v>
      </c>
      <c r="N94" s="38">
        <f t="shared" si="1"/>
        <v>49000</v>
      </c>
      <c r="O94" s="53"/>
      <c r="P94" s="52"/>
      <c r="Q94" s="52"/>
    </row>
    <row r="95" spans="1:17" ht="77.25" customHeight="1" x14ac:dyDescent="0.2">
      <c r="A95" s="6">
        <v>75</v>
      </c>
      <c r="B95" s="7" t="s">
        <v>94</v>
      </c>
      <c r="C95" s="11" t="s">
        <v>10</v>
      </c>
      <c r="D95" s="11" t="s">
        <v>24</v>
      </c>
      <c r="E95" s="11" t="s">
        <v>124</v>
      </c>
      <c r="F95" s="11" t="s">
        <v>48</v>
      </c>
      <c r="G95" s="11" t="s">
        <v>9</v>
      </c>
      <c r="H95" s="11" t="s">
        <v>169</v>
      </c>
      <c r="I95" s="11" t="s">
        <v>16</v>
      </c>
      <c r="J95" s="14" t="s">
        <v>172</v>
      </c>
      <c r="K95" s="70">
        <v>4626</v>
      </c>
      <c r="L95" s="39">
        <v>4626</v>
      </c>
      <c r="M95" s="39">
        <v>0</v>
      </c>
      <c r="N95" s="38">
        <f t="shared" si="1"/>
        <v>4626</v>
      </c>
      <c r="O95" s="53"/>
      <c r="P95" s="52"/>
      <c r="Q95" s="52"/>
    </row>
    <row r="96" spans="1:17" ht="62.25" customHeight="1" x14ac:dyDescent="0.2">
      <c r="A96" s="6">
        <v>76</v>
      </c>
      <c r="B96" s="7" t="s">
        <v>94</v>
      </c>
      <c r="C96" s="11" t="s">
        <v>10</v>
      </c>
      <c r="D96" s="11" t="s">
        <v>24</v>
      </c>
      <c r="E96" s="11" t="s">
        <v>124</v>
      </c>
      <c r="F96" s="11" t="s">
        <v>48</v>
      </c>
      <c r="G96" s="11" t="s">
        <v>9</v>
      </c>
      <c r="H96" s="11" t="s">
        <v>142</v>
      </c>
      <c r="I96" s="11" t="s">
        <v>16</v>
      </c>
      <c r="J96" s="14" t="s">
        <v>127</v>
      </c>
      <c r="K96" s="70">
        <v>38000</v>
      </c>
      <c r="L96" s="39">
        <v>38000</v>
      </c>
      <c r="M96" s="39">
        <v>0</v>
      </c>
      <c r="N96" s="38">
        <f t="shared" si="1"/>
        <v>38000</v>
      </c>
      <c r="O96" s="53"/>
      <c r="P96" s="52"/>
      <c r="Q96" s="52"/>
    </row>
    <row r="97" spans="1:17" ht="80.25" hidden="1" customHeight="1" x14ac:dyDescent="0.2">
      <c r="A97" s="6">
        <f t="shared" si="2"/>
        <v>77</v>
      </c>
      <c r="B97" s="7" t="s">
        <v>94</v>
      </c>
      <c r="C97" s="11" t="s">
        <v>10</v>
      </c>
      <c r="D97" s="11" t="s">
        <v>24</v>
      </c>
      <c r="E97" s="11" t="s">
        <v>124</v>
      </c>
      <c r="F97" s="11" t="s">
        <v>48</v>
      </c>
      <c r="G97" s="11" t="s">
        <v>9</v>
      </c>
      <c r="H97" s="11" t="s">
        <v>128</v>
      </c>
      <c r="I97" s="11" t="s">
        <v>16</v>
      </c>
      <c r="J97" s="14" t="s">
        <v>129</v>
      </c>
      <c r="K97" s="70"/>
      <c r="L97" s="39"/>
      <c r="M97" s="39"/>
      <c r="N97" s="38">
        <f t="shared" si="1"/>
        <v>0</v>
      </c>
      <c r="O97" s="53"/>
      <c r="P97" s="52"/>
      <c r="Q97" s="52"/>
    </row>
    <row r="98" spans="1:17" ht="60" customHeight="1" x14ac:dyDescent="0.2">
      <c r="A98" s="6">
        <v>77</v>
      </c>
      <c r="B98" s="7" t="s">
        <v>94</v>
      </c>
      <c r="C98" s="11" t="s">
        <v>10</v>
      </c>
      <c r="D98" s="11" t="s">
        <v>24</v>
      </c>
      <c r="E98" s="11" t="s">
        <v>124</v>
      </c>
      <c r="F98" s="11" t="s">
        <v>48</v>
      </c>
      <c r="G98" s="11" t="s">
        <v>9</v>
      </c>
      <c r="H98" s="11" t="s">
        <v>143</v>
      </c>
      <c r="I98" s="11" t="s">
        <v>16</v>
      </c>
      <c r="J98" s="14" t="s">
        <v>130</v>
      </c>
      <c r="K98" s="70">
        <v>21245</v>
      </c>
      <c r="L98" s="39">
        <v>21245</v>
      </c>
      <c r="M98" s="39">
        <v>0</v>
      </c>
      <c r="N98" s="38">
        <f t="shared" si="1"/>
        <v>21245</v>
      </c>
      <c r="O98" s="53"/>
      <c r="P98" s="52"/>
      <c r="Q98" s="52"/>
    </row>
    <row r="99" spans="1:17" ht="183.75" hidden="1" customHeight="1" x14ac:dyDescent="0.2">
      <c r="A99" s="6">
        <f t="shared" si="2"/>
        <v>78</v>
      </c>
      <c r="B99" s="7" t="s">
        <v>94</v>
      </c>
      <c r="C99" s="11" t="s">
        <v>10</v>
      </c>
      <c r="D99" s="11" t="s">
        <v>24</v>
      </c>
      <c r="E99" s="11" t="s">
        <v>124</v>
      </c>
      <c r="F99" s="11" t="s">
        <v>48</v>
      </c>
      <c r="G99" s="11" t="s">
        <v>9</v>
      </c>
      <c r="H99" s="11" t="s">
        <v>131</v>
      </c>
      <c r="I99" s="11" t="s">
        <v>16</v>
      </c>
      <c r="J99" s="14" t="s">
        <v>132</v>
      </c>
      <c r="K99" s="70"/>
      <c r="L99" s="39"/>
      <c r="M99" s="39"/>
      <c r="N99" s="38">
        <f t="shared" si="1"/>
        <v>0</v>
      </c>
      <c r="O99" s="53"/>
      <c r="P99" s="52"/>
      <c r="Q99" s="52"/>
    </row>
    <row r="100" spans="1:17" ht="35.25" customHeight="1" x14ac:dyDescent="0.2">
      <c r="A100" s="6">
        <v>78</v>
      </c>
      <c r="B100" s="34" t="s">
        <v>94</v>
      </c>
      <c r="C100" s="8" t="s">
        <v>10</v>
      </c>
      <c r="D100" s="8" t="s">
        <v>24</v>
      </c>
      <c r="E100" s="8" t="s">
        <v>13</v>
      </c>
      <c r="F100" s="8" t="s">
        <v>19</v>
      </c>
      <c r="G100" s="8" t="s">
        <v>18</v>
      </c>
      <c r="H100" s="8" t="s">
        <v>22</v>
      </c>
      <c r="I100" s="8" t="s">
        <v>16</v>
      </c>
      <c r="J100" s="21" t="s">
        <v>114</v>
      </c>
      <c r="K100" s="57">
        <f>K101</f>
        <v>122.514</v>
      </c>
      <c r="L100" s="38">
        <f t="shared" ref="L100:M100" si="33">L101</f>
        <v>138.01499999999999</v>
      </c>
      <c r="M100" s="38">
        <f t="shared" si="33"/>
        <v>27</v>
      </c>
      <c r="N100" s="38">
        <f t="shared" si="1"/>
        <v>111.01499999999999</v>
      </c>
      <c r="O100" s="52"/>
      <c r="P100" s="52"/>
      <c r="Q100" s="52"/>
    </row>
    <row r="101" spans="1:17" ht="32.25" customHeight="1" x14ac:dyDescent="0.2">
      <c r="A101" s="6">
        <f t="shared" si="2"/>
        <v>79</v>
      </c>
      <c r="B101" s="34" t="s">
        <v>94</v>
      </c>
      <c r="C101" s="8" t="s">
        <v>10</v>
      </c>
      <c r="D101" s="8" t="s">
        <v>24</v>
      </c>
      <c r="E101" s="8" t="s">
        <v>13</v>
      </c>
      <c r="F101" s="8" t="s">
        <v>50</v>
      </c>
      <c r="G101" s="8" t="s">
        <v>18</v>
      </c>
      <c r="H101" s="8" t="s">
        <v>22</v>
      </c>
      <c r="I101" s="8" t="s">
        <v>16</v>
      </c>
      <c r="J101" s="22" t="s">
        <v>115</v>
      </c>
      <c r="K101" s="57">
        <f>K102</f>
        <v>122.514</v>
      </c>
      <c r="L101" s="38">
        <f>L102</f>
        <v>138.01499999999999</v>
      </c>
      <c r="M101" s="38">
        <f>M102</f>
        <v>27</v>
      </c>
      <c r="N101" s="38">
        <f t="shared" si="1"/>
        <v>111.01499999999999</v>
      </c>
      <c r="O101" s="52"/>
      <c r="P101" s="52"/>
      <c r="Q101" s="52"/>
    </row>
    <row r="102" spans="1:17" ht="31.5" customHeight="1" x14ac:dyDescent="0.2">
      <c r="A102" s="6">
        <f t="shared" si="2"/>
        <v>80</v>
      </c>
      <c r="B102" s="7" t="s">
        <v>94</v>
      </c>
      <c r="C102" s="11" t="s">
        <v>10</v>
      </c>
      <c r="D102" s="11" t="s">
        <v>24</v>
      </c>
      <c r="E102" s="11" t="s">
        <v>13</v>
      </c>
      <c r="F102" s="11" t="s">
        <v>50</v>
      </c>
      <c r="G102" s="11" t="s">
        <v>9</v>
      </c>
      <c r="H102" s="11" t="s">
        <v>22</v>
      </c>
      <c r="I102" s="11" t="s">
        <v>16</v>
      </c>
      <c r="J102" s="23" t="s">
        <v>116</v>
      </c>
      <c r="K102" s="70">
        <f>K103</f>
        <v>122.514</v>
      </c>
      <c r="L102" s="39">
        <f t="shared" ref="L102:M102" si="34">L103</f>
        <v>138.01499999999999</v>
      </c>
      <c r="M102" s="39">
        <f t="shared" si="34"/>
        <v>27</v>
      </c>
      <c r="N102" s="38">
        <f t="shared" si="1"/>
        <v>111.01499999999999</v>
      </c>
      <c r="O102" s="52"/>
      <c r="P102" s="52"/>
      <c r="Q102" s="52"/>
    </row>
    <row r="103" spans="1:17" ht="79.5" customHeight="1" x14ac:dyDescent="0.2">
      <c r="A103" s="6">
        <f t="shared" si="2"/>
        <v>81</v>
      </c>
      <c r="B103" s="7" t="s">
        <v>94</v>
      </c>
      <c r="C103" s="11" t="s">
        <v>10</v>
      </c>
      <c r="D103" s="11" t="s">
        <v>24</v>
      </c>
      <c r="E103" s="11" t="s">
        <v>13</v>
      </c>
      <c r="F103" s="11" t="s">
        <v>50</v>
      </c>
      <c r="G103" s="11" t="s">
        <v>9</v>
      </c>
      <c r="H103" s="11" t="s">
        <v>51</v>
      </c>
      <c r="I103" s="11" t="s">
        <v>16</v>
      </c>
      <c r="J103" s="24" t="s">
        <v>174</v>
      </c>
      <c r="K103" s="70">
        <v>122.514</v>
      </c>
      <c r="L103" s="39">
        <v>138.01499999999999</v>
      </c>
      <c r="M103" s="39">
        <v>27</v>
      </c>
      <c r="N103" s="38">
        <f t="shared" si="1"/>
        <v>111.01499999999999</v>
      </c>
      <c r="O103" s="52"/>
      <c r="P103" s="52"/>
      <c r="Q103" s="52"/>
    </row>
    <row r="104" spans="1:17" ht="22.5" customHeight="1" x14ac:dyDescent="0.2">
      <c r="A104" s="6">
        <f t="shared" si="2"/>
        <v>82</v>
      </c>
      <c r="B104" s="34" t="s">
        <v>94</v>
      </c>
      <c r="C104" s="8" t="s">
        <v>10</v>
      </c>
      <c r="D104" s="8" t="s">
        <v>24</v>
      </c>
      <c r="E104" s="8" t="s">
        <v>64</v>
      </c>
      <c r="F104" s="8" t="s">
        <v>19</v>
      </c>
      <c r="G104" s="8" t="s">
        <v>18</v>
      </c>
      <c r="H104" s="8" t="s">
        <v>22</v>
      </c>
      <c r="I104" s="8" t="s">
        <v>16</v>
      </c>
      <c r="J104" s="22" t="s">
        <v>117</v>
      </c>
      <c r="K104" s="57">
        <f>K105</f>
        <v>9446.7515000000003</v>
      </c>
      <c r="L104" s="38">
        <f t="shared" ref="L104:M105" si="35">L105</f>
        <v>9446.7515000000003</v>
      </c>
      <c r="M104" s="38">
        <f t="shared" si="35"/>
        <v>4257.1900000000005</v>
      </c>
      <c r="N104" s="38">
        <f t="shared" si="1"/>
        <v>5189.5614999999998</v>
      </c>
      <c r="O104" s="52"/>
      <c r="P104" s="52"/>
      <c r="Q104" s="52"/>
    </row>
    <row r="105" spans="1:17" ht="37.5" customHeight="1" x14ac:dyDescent="0.2">
      <c r="A105" s="6">
        <f t="shared" si="2"/>
        <v>83</v>
      </c>
      <c r="B105" s="34" t="s">
        <v>94</v>
      </c>
      <c r="C105" s="8" t="s">
        <v>10</v>
      </c>
      <c r="D105" s="8" t="s">
        <v>24</v>
      </c>
      <c r="E105" s="8" t="s">
        <v>14</v>
      </c>
      <c r="F105" s="8" t="s">
        <v>48</v>
      </c>
      <c r="G105" s="8" t="s">
        <v>18</v>
      </c>
      <c r="H105" s="8" t="s">
        <v>22</v>
      </c>
      <c r="I105" s="8" t="s">
        <v>16</v>
      </c>
      <c r="J105" s="20" t="s">
        <v>118</v>
      </c>
      <c r="K105" s="57">
        <f>K106</f>
        <v>9446.7515000000003</v>
      </c>
      <c r="L105" s="38">
        <f t="shared" si="35"/>
        <v>9446.7515000000003</v>
      </c>
      <c r="M105" s="38">
        <f t="shared" si="35"/>
        <v>4257.1900000000005</v>
      </c>
      <c r="N105" s="38">
        <f t="shared" si="1"/>
        <v>5189.5614999999998</v>
      </c>
      <c r="O105" s="52"/>
      <c r="P105" s="52"/>
      <c r="Q105" s="52"/>
    </row>
    <row r="106" spans="1:17" ht="30.75" customHeight="1" x14ac:dyDescent="0.2">
      <c r="A106" s="6">
        <f t="shared" si="2"/>
        <v>84</v>
      </c>
      <c r="B106" s="34" t="s">
        <v>94</v>
      </c>
      <c r="C106" s="8" t="s">
        <v>10</v>
      </c>
      <c r="D106" s="8" t="s">
        <v>24</v>
      </c>
      <c r="E106" s="8" t="s">
        <v>14</v>
      </c>
      <c r="F106" s="8" t="s">
        <v>48</v>
      </c>
      <c r="G106" s="8" t="s">
        <v>9</v>
      </c>
      <c r="H106" s="8" t="s">
        <v>22</v>
      </c>
      <c r="I106" s="8" t="s">
        <v>16</v>
      </c>
      <c r="J106" s="20" t="s">
        <v>119</v>
      </c>
      <c r="K106" s="57">
        <f>SUM(K109:K114)+K115+K107</f>
        <v>9446.7515000000003</v>
      </c>
      <c r="L106" s="57">
        <f>SUM(L109:L114)+L115+L107</f>
        <v>9446.7515000000003</v>
      </c>
      <c r="M106" s="57">
        <f t="shared" ref="M106:N106" si="36">SUM(M109:M114)+M115+M107</f>
        <v>4257.1900000000005</v>
      </c>
      <c r="N106" s="57">
        <f t="shared" si="36"/>
        <v>5189.5614999999989</v>
      </c>
      <c r="O106" s="52"/>
      <c r="P106" s="52"/>
      <c r="Q106" s="52"/>
    </row>
    <row r="107" spans="1:17" ht="47.25" customHeight="1" x14ac:dyDescent="0.2">
      <c r="A107" s="6">
        <v>85</v>
      </c>
      <c r="B107" s="7" t="s">
        <v>94</v>
      </c>
      <c r="C107" s="11" t="s">
        <v>10</v>
      </c>
      <c r="D107" s="11" t="s">
        <v>24</v>
      </c>
      <c r="E107" s="11" t="s">
        <v>14</v>
      </c>
      <c r="F107" s="11" t="s">
        <v>48</v>
      </c>
      <c r="G107" s="11" t="s">
        <v>9</v>
      </c>
      <c r="H107" s="11" t="s">
        <v>144</v>
      </c>
      <c r="I107" s="11" t="s">
        <v>16</v>
      </c>
      <c r="J107" s="14" t="s">
        <v>145</v>
      </c>
      <c r="K107" s="70">
        <v>153.5</v>
      </c>
      <c r="L107" s="39">
        <v>153.5</v>
      </c>
      <c r="M107" s="39">
        <v>76.8</v>
      </c>
      <c r="N107" s="38">
        <f t="shared" si="1"/>
        <v>76.7</v>
      </c>
      <c r="O107" s="52"/>
      <c r="P107" s="52"/>
      <c r="Q107" s="52"/>
    </row>
    <row r="108" spans="1:17" ht="47.25" hidden="1" customHeight="1" x14ac:dyDescent="0.2">
      <c r="A108" s="6">
        <v>64</v>
      </c>
      <c r="B108" s="7" t="s">
        <v>94</v>
      </c>
      <c r="C108" s="11" t="s">
        <v>10</v>
      </c>
      <c r="D108" s="11" t="s">
        <v>24</v>
      </c>
      <c r="E108" s="11" t="s">
        <v>14</v>
      </c>
      <c r="F108" s="11" t="s">
        <v>48</v>
      </c>
      <c r="G108" s="11" t="s">
        <v>9</v>
      </c>
      <c r="H108" s="11" t="s">
        <v>176</v>
      </c>
      <c r="I108" s="11" t="s">
        <v>16</v>
      </c>
      <c r="J108" s="14" t="s">
        <v>177</v>
      </c>
      <c r="K108" s="70"/>
      <c r="L108" s="39"/>
      <c r="M108" s="39"/>
      <c r="N108" s="38"/>
      <c r="O108" s="52"/>
      <c r="P108" s="52"/>
      <c r="Q108" s="52"/>
    </row>
    <row r="109" spans="1:17" ht="43.5" customHeight="1" x14ac:dyDescent="0.2">
      <c r="A109" s="6">
        <v>86</v>
      </c>
      <c r="B109" s="7" t="s">
        <v>94</v>
      </c>
      <c r="C109" s="11" t="s">
        <v>10</v>
      </c>
      <c r="D109" s="11" t="s">
        <v>24</v>
      </c>
      <c r="E109" s="11" t="s">
        <v>14</v>
      </c>
      <c r="F109" s="11" t="s">
        <v>48</v>
      </c>
      <c r="G109" s="11" t="s">
        <v>9</v>
      </c>
      <c r="H109" s="11" t="s">
        <v>67</v>
      </c>
      <c r="I109" s="11" t="s">
        <v>16</v>
      </c>
      <c r="J109" s="14" t="s">
        <v>68</v>
      </c>
      <c r="K109" s="70">
        <v>3325.3</v>
      </c>
      <c r="L109" s="39">
        <v>3325.3</v>
      </c>
      <c r="M109" s="39">
        <v>3325.3</v>
      </c>
      <c r="N109" s="38">
        <f t="shared" si="1"/>
        <v>0</v>
      </c>
      <c r="O109" s="52"/>
      <c r="P109" s="52"/>
      <c r="Q109" s="52"/>
    </row>
    <row r="110" spans="1:17" ht="115.5" customHeight="1" x14ac:dyDescent="0.2">
      <c r="A110" s="6">
        <v>87</v>
      </c>
      <c r="B110" s="7" t="s">
        <v>94</v>
      </c>
      <c r="C110" s="11" t="s">
        <v>10</v>
      </c>
      <c r="D110" s="11" t="s">
        <v>24</v>
      </c>
      <c r="E110" s="11" t="s">
        <v>14</v>
      </c>
      <c r="F110" s="11" t="s">
        <v>48</v>
      </c>
      <c r="G110" s="11" t="s">
        <v>9</v>
      </c>
      <c r="H110" s="11" t="s">
        <v>176</v>
      </c>
      <c r="I110" s="11" t="s">
        <v>16</v>
      </c>
      <c r="J110" s="14" t="s">
        <v>177</v>
      </c>
      <c r="K110" s="70">
        <v>4500</v>
      </c>
      <c r="L110" s="39">
        <v>4500</v>
      </c>
      <c r="M110" s="39">
        <v>0</v>
      </c>
      <c r="N110" s="38">
        <f t="shared" si="1"/>
        <v>4500</v>
      </c>
      <c r="O110" s="52"/>
      <c r="P110" s="52"/>
      <c r="Q110" s="52"/>
    </row>
    <row r="111" spans="1:17" ht="75.75" customHeight="1" x14ac:dyDescent="0.2">
      <c r="A111" s="6">
        <v>88</v>
      </c>
      <c r="B111" s="7" t="s">
        <v>94</v>
      </c>
      <c r="C111" s="11" t="s">
        <v>10</v>
      </c>
      <c r="D111" s="11" t="s">
        <v>24</v>
      </c>
      <c r="E111" s="11" t="s">
        <v>14</v>
      </c>
      <c r="F111" s="11" t="s">
        <v>48</v>
      </c>
      <c r="G111" s="11" t="s">
        <v>9</v>
      </c>
      <c r="H111" s="11" t="s">
        <v>133</v>
      </c>
      <c r="I111" s="11" t="s">
        <v>16</v>
      </c>
      <c r="J111" s="14" t="s">
        <v>134</v>
      </c>
      <c r="K111" s="70">
        <v>1407.9614999999999</v>
      </c>
      <c r="L111" s="39">
        <v>1407.9614999999999</v>
      </c>
      <c r="M111" s="39">
        <v>0</v>
      </c>
      <c r="N111" s="38">
        <f t="shared" si="1"/>
        <v>1407.9614999999999</v>
      </c>
      <c r="O111" s="52"/>
      <c r="P111" s="52"/>
      <c r="Q111" s="52"/>
    </row>
    <row r="112" spans="1:17" ht="49.5" customHeight="1" x14ac:dyDescent="0.2">
      <c r="A112" s="6">
        <v>89</v>
      </c>
      <c r="B112" s="7" t="s">
        <v>94</v>
      </c>
      <c r="C112" s="11" t="s">
        <v>10</v>
      </c>
      <c r="D112" s="11" t="s">
        <v>24</v>
      </c>
      <c r="E112" s="11" t="s">
        <v>14</v>
      </c>
      <c r="F112" s="11" t="s">
        <v>48</v>
      </c>
      <c r="G112" s="11" t="s">
        <v>9</v>
      </c>
      <c r="H112" s="11" t="s">
        <v>73</v>
      </c>
      <c r="I112" s="11" t="s">
        <v>16</v>
      </c>
      <c r="J112" s="14" t="s">
        <v>74</v>
      </c>
      <c r="K112" s="70">
        <v>0</v>
      </c>
      <c r="L112" s="39">
        <v>0</v>
      </c>
      <c r="M112" s="39">
        <v>821.5</v>
      </c>
      <c r="N112" s="38">
        <f t="shared" si="1"/>
        <v>-821.5</v>
      </c>
      <c r="O112" s="52"/>
      <c r="P112" s="52"/>
      <c r="Q112" s="52"/>
    </row>
    <row r="113" spans="1:17" ht="48.75" hidden="1" customHeight="1" x14ac:dyDescent="0.2">
      <c r="A113" s="6">
        <f t="shared" si="2"/>
        <v>90</v>
      </c>
      <c r="B113" s="7" t="s">
        <v>94</v>
      </c>
      <c r="C113" s="11" t="s">
        <v>10</v>
      </c>
      <c r="D113" s="11" t="s">
        <v>24</v>
      </c>
      <c r="E113" s="11" t="s">
        <v>14</v>
      </c>
      <c r="F113" s="11" t="s">
        <v>48</v>
      </c>
      <c r="G113" s="11" t="s">
        <v>9</v>
      </c>
      <c r="H113" s="11" t="s">
        <v>55</v>
      </c>
      <c r="I113" s="11" t="s">
        <v>16</v>
      </c>
      <c r="J113" s="37" t="s">
        <v>77</v>
      </c>
      <c r="K113" s="70"/>
      <c r="L113" s="39"/>
      <c r="M113" s="39"/>
      <c r="N113" s="38">
        <f t="shared" si="1"/>
        <v>0</v>
      </c>
      <c r="O113" s="52"/>
      <c r="P113" s="52"/>
      <c r="Q113" s="52"/>
    </row>
    <row r="114" spans="1:17" ht="65.45" hidden="1" customHeight="1" x14ac:dyDescent="0.2">
      <c r="A114" s="6">
        <f t="shared" si="2"/>
        <v>91</v>
      </c>
      <c r="B114" s="7" t="s">
        <v>94</v>
      </c>
      <c r="C114" s="25" t="s">
        <v>10</v>
      </c>
      <c r="D114" s="25" t="s">
        <v>24</v>
      </c>
      <c r="E114" s="25" t="s">
        <v>14</v>
      </c>
      <c r="F114" s="25" t="s">
        <v>48</v>
      </c>
      <c r="G114" s="25" t="s">
        <v>9</v>
      </c>
      <c r="H114" s="25" t="s">
        <v>65</v>
      </c>
      <c r="I114" s="25" t="s">
        <v>16</v>
      </c>
      <c r="J114" s="37" t="s">
        <v>66</v>
      </c>
      <c r="K114" s="62"/>
      <c r="L114" s="40"/>
      <c r="M114" s="40"/>
      <c r="N114" s="38">
        <f t="shared" si="1"/>
        <v>0</v>
      </c>
      <c r="O114" s="52"/>
      <c r="P114" s="52"/>
      <c r="Q114" s="52"/>
    </row>
    <row r="115" spans="1:17" ht="45.75" customHeight="1" x14ac:dyDescent="0.2">
      <c r="A115" s="6">
        <v>90</v>
      </c>
      <c r="B115" s="7" t="s">
        <v>94</v>
      </c>
      <c r="C115" s="25" t="s">
        <v>10</v>
      </c>
      <c r="D115" s="25" t="s">
        <v>24</v>
      </c>
      <c r="E115" s="25" t="s">
        <v>14</v>
      </c>
      <c r="F115" s="25" t="s">
        <v>48</v>
      </c>
      <c r="G115" s="25" t="s">
        <v>9</v>
      </c>
      <c r="H115" s="25" t="s">
        <v>146</v>
      </c>
      <c r="I115" s="25" t="s">
        <v>16</v>
      </c>
      <c r="J115" s="37" t="s">
        <v>147</v>
      </c>
      <c r="K115" s="62">
        <v>59.99</v>
      </c>
      <c r="L115" s="40">
        <v>59.99</v>
      </c>
      <c r="M115" s="40">
        <v>33.590000000000003</v>
      </c>
      <c r="N115" s="38">
        <f t="shared" ref="N115:N128" si="37">L115-M115</f>
        <v>26.4</v>
      </c>
      <c r="O115" s="52"/>
      <c r="P115" s="52"/>
      <c r="Q115" s="52"/>
    </row>
    <row r="116" spans="1:17" ht="34.5" customHeight="1" x14ac:dyDescent="0.2">
      <c r="A116" s="6">
        <v>91</v>
      </c>
      <c r="B116" s="34" t="s">
        <v>19</v>
      </c>
      <c r="C116" s="8" t="s">
        <v>10</v>
      </c>
      <c r="D116" s="8" t="s">
        <v>52</v>
      </c>
      <c r="E116" s="8" t="s">
        <v>18</v>
      </c>
      <c r="F116" s="8" t="s">
        <v>19</v>
      </c>
      <c r="G116" s="8" t="s">
        <v>18</v>
      </c>
      <c r="H116" s="8" t="s">
        <v>22</v>
      </c>
      <c r="I116" s="8" t="s">
        <v>19</v>
      </c>
      <c r="J116" s="55" t="s">
        <v>53</v>
      </c>
      <c r="K116" s="61">
        <f>K117</f>
        <v>126.598</v>
      </c>
      <c r="L116" s="41">
        <f>L117</f>
        <v>126.598</v>
      </c>
      <c r="M116" s="41">
        <f>M117</f>
        <v>0</v>
      </c>
      <c r="N116" s="38">
        <f t="shared" si="37"/>
        <v>126.598</v>
      </c>
      <c r="O116" s="52"/>
      <c r="P116" s="52"/>
      <c r="Q116" s="52"/>
    </row>
    <row r="117" spans="1:17" ht="37.5" customHeight="1" x14ac:dyDescent="0.2">
      <c r="A117" s="6">
        <f t="shared" ref="A117:A127" si="38">A116+1</f>
        <v>92</v>
      </c>
      <c r="B117" s="34" t="s">
        <v>19</v>
      </c>
      <c r="C117" s="8" t="s">
        <v>10</v>
      </c>
      <c r="D117" s="8" t="s">
        <v>52</v>
      </c>
      <c r="E117" s="8" t="s">
        <v>29</v>
      </c>
      <c r="F117" s="8" t="s">
        <v>19</v>
      </c>
      <c r="G117" s="8" t="s">
        <v>9</v>
      </c>
      <c r="H117" s="8" t="s">
        <v>22</v>
      </c>
      <c r="I117" s="8" t="s">
        <v>16</v>
      </c>
      <c r="J117" s="20" t="s">
        <v>120</v>
      </c>
      <c r="K117" s="61">
        <f>K118+K120</f>
        <v>126.598</v>
      </c>
      <c r="L117" s="41">
        <f t="shared" ref="L117:M117" si="39">L118+L120</f>
        <v>126.598</v>
      </c>
      <c r="M117" s="41">
        <f t="shared" si="39"/>
        <v>0</v>
      </c>
      <c r="N117" s="38">
        <f t="shared" si="37"/>
        <v>126.598</v>
      </c>
      <c r="O117" s="52"/>
      <c r="P117" s="52"/>
      <c r="Q117" s="52"/>
    </row>
    <row r="118" spans="1:17" ht="43.5" customHeight="1" x14ac:dyDescent="0.2">
      <c r="A118" s="6">
        <f t="shared" si="38"/>
        <v>93</v>
      </c>
      <c r="B118" s="7" t="s">
        <v>94</v>
      </c>
      <c r="C118" s="11" t="s">
        <v>10</v>
      </c>
      <c r="D118" s="11" t="s">
        <v>52</v>
      </c>
      <c r="E118" s="11" t="s">
        <v>29</v>
      </c>
      <c r="F118" s="11" t="s">
        <v>42</v>
      </c>
      <c r="G118" s="11" t="s">
        <v>9</v>
      </c>
      <c r="H118" s="11" t="s">
        <v>22</v>
      </c>
      <c r="I118" s="11" t="s">
        <v>16</v>
      </c>
      <c r="J118" s="14" t="s">
        <v>121</v>
      </c>
      <c r="K118" s="62">
        <f>K119</f>
        <v>126.598</v>
      </c>
      <c r="L118" s="40">
        <f t="shared" ref="L118:M118" si="40">L119</f>
        <v>126.598</v>
      </c>
      <c r="M118" s="40">
        <f t="shared" si="40"/>
        <v>0</v>
      </c>
      <c r="N118" s="38">
        <f t="shared" si="37"/>
        <v>126.598</v>
      </c>
      <c r="O118" s="52"/>
      <c r="P118" s="52"/>
      <c r="Q118" s="52"/>
    </row>
    <row r="119" spans="1:17" ht="45.75" customHeight="1" x14ac:dyDescent="0.2">
      <c r="A119" s="6">
        <f t="shared" si="38"/>
        <v>94</v>
      </c>
      <c r="B119" s="7" t="s">
        <v>94</v>
      </c>
      <c r="C119" s="11" t="s">
        <v>10</v>
      </c>
      <c r="D119" s="11" t="s">
        <v>52</v>
      </c>
      <c r="E119" s="11" t="s">
        <v>29</v>
      </c>
      <c r="F119" s="11" t="s">
        <v>42</v>
      </c>
      <c r="G119" s="11" t="s">
        <v>9</v>
      </c>
      <c r="H119" s="11" t="s">
        <v>60</v>
      </c>
      <c r="I119" s="11" t="s">
        <v>16</v>
      </c>
      <c r="J119" s="14" t="s">
        <v>122</v>
      </c>
      <c r="K119" s="62">
        <v>126.598</v>
      </c>
      <c r="L119" s="40">
        <v>126.598</v>
      </c>
      <c r="M119" s="40">
        <v>0</v>
      </c>
      <c r="N119" s="38">
        <f t="shared" si="37"/>
        <v>126.598</v>
      </c>
      <c r="O119" s="52"/>
      <c r="P119" s="52"/>
      <c r="Q119" s="52"/>
    </row>
    <row r="120" spans="1:17" ht="33" hidden="1" customHeight="1" x14ac:dyDescent="0.2">
      <c r="A120" s="6">
        <v>61</v>
      </c>
      <c r="B120" s="7" t="s">
        <v>19</v>
      </c>
      <c r="C120" s="11" t="s">
        <v>10</v>
      </c>
      <c r="D120" s="11" t="s">
        <v>52</v>
      </c>
      <c r="E120" s="11" t="s">
        <v>29</v>
      </c>
      <c r="F120" s="11" t="s">
        <v>35</v>
      </c>
      <c r="G120" s="11" t="s">
        <v>9</v>
      </c>
      <c r="H120" s="11" t="s">
        <v>22</v>
      </c>
      <c r="I120" s="11" t="s">
        <v>16</v>
      </c>
      <c r="J120" s="14" t="s">
        <v>56</v>
      </c>
      <c r="K120" s="70">
        <v>0</v>
      </c>
      <c r="L120" s="39">
        <v>0</v>
      </c>
      <c r="M120" s="39"/>
      <c r="N120" s="38">
        <f t="shared" si="37"/>
        <v>0</v>
      </c>
      <c r="O120" s="52"/>
      <c r="P120" s="52"/>
      <c r="Q120" s="52"/>
    </row>
    <row r="121" spans="1:17" ht="81" customHeight="1" x14ac:dyDescent="0.2">
      <c r="A121" s="6">
        <v>95</v>
      </c>
      <c r="B121" s="34" t="s">
        <v>19</v>
      </c>
      <c r="C121" s="8" t="s">
        <v>10</v>
      </c>
      <c r="D121" s="8" t="s">
        <v>135</v>
      </c>
      <c r="E121" s="8" t="s">
        <v>18</v>
      </c>
      <c r="F121" s="8" t="s">
        <v>19</v>
      </c>
      <c r="G121" s="8" t="s">
        <v>18</v>
      </c>
      <c r="H121" s="8" t="s">
        <v>22</v>
      </c>
      <c r="I121" s="8" t="s">
        <v>19</v>
      </c>
      <c r="J121" s="45" t="s">
        <v>136</v>
      </c>
      <c r="K121" s="57">
        <f>K122</f>
        <v>2058.86339</v>
      </c>
      <c r="L121" s="38">
        <f t="shared" ref="L121:M121" si="41">L122</f>
        <v>2058.86339</v>
      </c>
      <c r="M121" s="38">
        <f t="shared" si="41"/>
        <v>2058.86339</v>
      </c>
      <c r="N121" s="38">
        <f t="shared" si="37"/>
        <v>0</v>
      </c>
      <c r="O121" s="52"/>
      <c r="P121" s="52"/>
      <c r="Q121" s="52"/>
    </row>
    <row r="122" spans="1:17" ht="99.75" customHeight="1" x14ac:dyDescent="0.2">
      <c r="A122" s="6">
        <f t="shared" si="38"/>
        <v>96</v>
      </c>
      <c r="B122" s="34" t="s">
        <v>19</v>
      </c>
      <c r="C122" s="8" t="s">
        <v>10</v>
      </c>
      <c r="D122" s="8" t="s">
        <v>135</v>
      </c>
      <c r="E122" s="8" t="s">
        <v>18</v>
      </c>
      <c r="F122" s="8" t="s">
        <v>19</v>
      </c>
      <c r="G122" s="8" t="s">
        <v>18</v>
      </c>
      <c r="H122" s="8" t="s">
        <v>22</v>
      </c>
      <c r="I122" s="8" t="s">
        <v>16</v>
      </c>
      <c r="J122" s="46" t="s">
        <v>137</v>
      </c>
      <c r="K122" s="57">
        <f>K123</f>
        <v>2058.86339</v>
      </c>
      <c r="L122" s="38">
        <f t="shared" ref="L122:M122" si="42">L123</f>
        <v>2058.86339</v>
      </c>
      <c r="M122" s="38">
        <f t="shared" si="42"/>
        <v>2058.86339</v>
      </c>
      <c r="N122" s="38">
        <f t="shared" si="37"/>
        <v>0</v>
      </c>
      <c r="O122" s="52"/>
      <c r="P122" s="52"/>
      <c r="Q122" s="52"/>
    </row>
    <row r="123" spans="1:17" ht="78" customHeight="1" x14ac:dyDescent="0.2">
      <c r="A123" s="6">
        <f t="shared" si="38"/>
        <v>97</v>
      </c>
      <c r="B123" s="7" t="s">
        <v>94</v>
      </c>
      <c r="C123" s="11" t="s">
        <v>10</v>
      </c>
      <c r="D123" s="11" t="s">
        <v>135</v>
      </c>
      <c r="E123" s="11" t="s">
        <v>18</v>
      </c>
      <c r="F123" s="11" t="s">
        <v>19</v>
      </c>
      <c r="G123" s="11" t="s">
        <v>9</v>
      </c>
      <c r="H123" s="11" t="s">
        <v>22</v>
      </c>
      <c r="I123" s="11" t="s">
        <v>16</v>
      </c>
      <c r="J123" s="47" t="s">
        <v>138</v>
      </c>
      <c r="K123" s="70">
        <f>K124</f>
        <v>2058.86339</v>
      </c>
      <c r="L123" s="39">
        <f t="shared" ref="L123:M123" si="43">L124</f>
        <v>2058.86339</v>
      </c>
      <c r="M123" s="39">
        <f t="shared" si="43"/>
        <v>2058.86339</v>
      </c>
      <c r="N123" s="38">
        <f t="shared" si="37"/>
        <v>0</v>
      </c>
      <c r="O123" s="52" t="s">
        <v>139</v>
      </c>
      <c r="P123" s="52"/>
      <c r="Q123" s="52"/>
    </row>
    <row r="124" spans="1:17" ht="60.75" customHeight="1" x14ac:dyDescent="0.2">
      <c r="A124" s="6">
        <f t="shared" si="38"/>
        <v>98</v>
      </c>
      <c r="B124" s="7" t="s">
        <v>94</v>
      </c>
      <c r="C124" s="11" t="s">
        <v>10</v>
      </c>
      <c r="D124" s="11" t="s">
        <v>135</v>
      </c>
      <c r="E124" s="11" t="s">
        <v>70</v>
      </c>
      <c r="F124" s="11" t="s">
        <v>26</v>
      </c>
      <c r="G124" s="11" t="s">
        <v>9</v>
      </c>
      <c r="H124" s="11" t="s">
        <v>22</v>
      </c>
      <c r="I124" s="11" t="s">
        <v>16</v>
      </c>
      <c r="J124" s="48" t="s">
        <v>140</v>
      </c>
      <c r="K124" s="70">
        <v>2058.86339</v>
      </c>
      <c r="L124" s="39">
        <v>2058.86339</v>
      </c>
      <c r="M124" s="39">
        <v>2058.86339</v>
      </c>
      <c r="N124" s="38">
        <f t="shared" si="37"/>
        <v>0</v>
      </c>
      <c r="O124" s="52"/>
      <c r="P124" s="52"/>
      <c r="Q124" s="52"/>
    </row>
    <row r="125" spans="1:17" ht="51" customHeight="1" x14ac:dyDescent="0.2">
      <c r="A125" s="6">
        <f t="shared" si="38"/>
        <v>99</v>
      </c>
      <c r="B125" s="7" t="s">
        <v>19</v>
      </c>
      <c r="C125" s="8" t="s">
        <v>10</v>
      </c>
      <c r="D125" s="8" t="s">
        <v>69</v>
      </c>
      <c r="E125" s="8" t="s">
        <v>18</v>
      </c>
      <c r="F125" s="8" t="s">
        <v>19</v>
      </c>
      <c r="G125" s="8" t="s">
        <v>18</v>
      </c>
      <c r="H125" s="8" t="s">
        <v>22</v>
      </c>
      <c r="I125" s="8" t="s">
        <v>19</v>
      </c>
      <c r="J125" s="13" t="s">
        <v>81</v>
      </c>
      <c r="K125" s="57">
        <f>K126</f>
        <v>-2058.86339</v>
      </c>
      <c r="L125" s="38">
        <f t="shared" ref="L125:M125" si="44">L126</f>
        <v>-2058.86339</v>
      </c>
      <c r="M125" s="38">
        <f t="shared" si="44"/>
        <v>-2058.86339</v>
      </c>
      <c r="N125" s="38">
        <f t="shared" si="37"/>
        <v>0</v>
      </c>
      <c r="O125" s="52"/>
      <c r="P125" s="52"/>
      <c r="Q125" s="52"/>
    </row>
    <row r="126" spans="1:17" ht="63" x14ac:dyDescent="0.2">
      <c r="A126" s="6">
        <v>100</v>
      </c>
      <c r="B126" s="7" t="s">
        <v>94</v>
      </c>
      <c r="C126" s="8" t="s">
        <v>10</v>
      </c>
      <c r="D126" s="8" t="s">
        <v>69</v>
      </c>
      <c r="E126" s="8" t="s">
        <v>18</v>
      </c>
      <c r="F126" s="8" t="s">
        <v>19</v>
      </c>
      <c r="G126" s="8" t="s">
        <v>9</v>
      </c>
      <c r="H126" s="8" t="s">
        <v>22</v>
      </c>
      <c r="I126" s="8" t="s">
        <v>16</v>
      </c>
      <c r="J126" s="13" t="s">
        <v>71</v>
      </c>
      <c r="K126" s="57">
        <f>K127</f>
        <v>-2058.86339</v>
      </c>
      <c r="L126" s="38">
        <f t="shared" ref="L126:M126" si="45">L127</f>
        <v>-2058.86339</v>
      </c>
      <c r="M126" s="38">
        <f t="shared" si="45"/>
        <v>-2058.86339</v>
      </c>
      <c r="N126" s="38">
        <f t="shared" si="37"/>
        <v>0</v>
      </c>
      <c r="O126" s="52"/>
      <c r="P126" s="52"/>
      <c r="Q126" s="52"/>
    </row>
    <row r="127" spans="1:17" ht="45.75" customHeight="1" x14ac:dyDescent="0.2">
      <c r="A127" s="6">
        <f t="shared" si="38"/>
        <v>101</v>
      </c>
      <c r="B127" s="7" t="s">
        <v>94</v>
      </c>
      <c r="C127" s="11" t="s">
        <v>10</v>
      </c>
      <c r="D127" s="11" t="s">
        <v>69</v>
      </c>
      <c r="E127" s="11" t="s">
        <v>70</v>
      </c>
      <c r="F127" s="11" t="s">
        <v>26</v>
      </c>
      <c r="G127" s="11" t="s">
        <v>9</v>
      </c>
      <c r="H127" s="11" t="s">
        <v>22</v>
      </c>
      <c r="I127" s="11" t="s">
        <v>16</v>
      </c>
      <c r="J127" s="12" t="s">
        <v>72</v>
      </c>
      <c r="K127" s="70">
        <v>-2058.86339</v>
      </c>
      <c r="L127" s="39">
        <v>-2058.86339</v>
      </c>
      <c r="M127" s="39">
        <v>-2058.86339</v>
      </c>
      <c r="N127" s="38">
        <f t="shared" si="37"/>
        <v>0</v>
      </c>
      <c r="O127" s="52"/>
      <c r="P127" s="52"/>
      <c r="Q127" s="52"/>
    </row>
    <row r="128" spans="1:17" ht="21" customHeight="1" x14ac:dyDescent="0.2">
      <c r="A128" s="80" t="s">
        <v>141</v>
      </c>
      <c r="B128" s="81"/>
      <c r="C128" s="81"/>
      <c r="D128" s="81"/>
      <c r="E128" s="81"/>
      <c r="F128" s="81"/>
      <c r="G128" s="81"/>
      <c r="H128" s="81"/>
      <c r="I128" s="81"/>
      <c r="J128" s="82"/>
      <c r="K128" s="57">
        <f>K82+K20</f>
        <v>213751.76468000002</v>
      </c>
      <c r="L128" s="38">
        <f>L82+L20</f>
        <v>230734.76568000001</v>
      </c>
      <c r="M128" s="38">
        <f>M82+M20</f>
        <v>39385.321649999998</v>
      </c>
      <c r="N128" s="38">
        <f t="shared" si="37"/>
        <v>191349.44403000001</v>
      </c>
      <c r="O128" s="52"/>
      <c r="P128" s="52"/>
      <c r="Q128" s="52"/>
    </row>
  </sheetData>
  <mergeCells count="21">
    <mergeCell ref="A14:P14"/>
    <mergeCell ref="A15:Q15"/>
    <mergeCell ref="M17:M18"/>
    <mergeCell ref="A128:J128"/>
    <mergeCell ref="K8:N8"/>
    <mergeCell ref="A10:N10"/>
    <mergeCell ref="L16:N16"/>
    <mergeCell ref="A17:A18"/>
    <mergeCell ref="C17:I17"/>
    <mergeCell ref="J17:J18"/>
    <mergeCell ref="K17:K18"/>
    <mergeCell ref="L17:L18"/>
    <mergeCell ref="N17:N18"/>
    <mergeCell ref="A12:P12"/>
    <mergeCell ref="A13:P13"/>
    <mergeCell ref="J7:N7"/>
    <mergeCell ref="J1:N1"/>
    <mergeCell ref="J2:N2"/>
    <mergeCell ref="J3:N3"/>
    <mergeCell ref="L5:N5"/>
    <mergeCell ref="J6:N6"/>
  </mergeCells>
  <printOptions horizontalCentered="1"/>
  <pageMargins left="1.1811023622047245" right="0.59055118110236227" top="0.78740157480314965" bottom="0.78740157480314965" header="0" footer="0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Салюкова Елена Андреевна</cp:lastModifiedBy>
  <cp:lastPrinted>2025-07-14T06:53:24Z</cp:lastPrinted>
  <dcterms:created xsi:type="dcterms:W3CDTF">2013-12-10T03:55:03Z</dcterms:created>
  <dcterms:modified xsi:type="dcterms:W3CDTF">2025-07-18T09:12:52Z</dcterms:modified>
</cp:coreProperties>
</file>